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naslovna" sheetId="1" r:id="rId1"/>
    <sheet name="prihodi" sheetId="2" r:id="rId2"/>
    <sheet name="rashodi" sheetId="3" r:id="rId3"/>
  </sheets>
  <definedNames>
    <definedName name="Excel_BuiltIn_Print_Titles">'rashodi'!$2:$2</definedName>
  </definedNames>
  <calcPr fullCalcOnLoad="1"/>
</workbook>
</file>

<file path=xl/sharedStrings.xml><?xml version="1.0" encoding="utf-8"?>
<sst xmlns="http://schemas.openxmlformats.org/spreadsheetml/2006/main" count="254" uniqueCount="250">
  <si>
    <t>Институт за јавно здравље Србије</t>
  </si>
  <si>
    <t>"Др Милан Јовановић Батут"</t>
  </si>
  <si>
    <t xml:space="preserve"> </t>
  </si>
  <si>
    <t>П Р И М А Њ А</t>
  </si>
  <si>
    <t>Текући  приходи</t>
  </si>
  <si>
    <t>Донације, помоћи и трансфери</t>
  </si>
  <si>
    <t>Текуће донације</t>
  </si>
  <si>
    <t>Приходи од донација</t>
  </si>
  <si>
    <t>Други  приходи-Приходи са тржишта</t>
  </si>
  <si>
    <t>Приходи од продаја добара и услуга</t>
  </si>
  <si>
    <t>Приходи од продаје добара и услуга од стране трж. организација</t>
  </si>
  <si>
    <t>Позитивне курсне разлике</t>
  </si>
  <si>
    <t>Мешовити  и неодређени  приходи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</si>
  <si>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</si>
  <si>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</si>
  <si>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</si>
  <si>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</si>
  <si>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</si>
  <si>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Трансфери између  буџетских корисника на истом нивоу</t>
  </si>
  <si>
    <t xml:space="preserve">Партиципације </t>
  </si>
  <si>
    <t>Трансфер од РФЗО-а за вакцине</t>
  </si>
  <si>
    <t>Активности Канцеларије за контролу дувана на превенцији болести насталих као последица пушења</t>
  </si>
  <si>
    <t>Примања од продаје нефинансијске имовине</t>
  </si>
  <si>
    <t>Примања од продаје непокретности</t>
  </si>
  <si>
    <t>Примања од откупа стана у државној својини</t>
  </si>
  <si>
    <t>УКУПНА ПРИМАЊА</t>
  </si>
  <si>
    <t>И З Д А Ц И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</si>
  <si>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</si>
  <si>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</si>
  <si>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</si>
  <si>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</si>
  <si>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</si>
  <si>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</si>
  <si>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</si>
  <si>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</si>
  <si>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</si>
  <si>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</si>
  <si>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</si>
  <si>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</si>
  <si>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</si>
  <si>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</si>
  <si>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</si>
  <si>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</si>
  <si>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</si>
  <si>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</si>
  <si>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</si>
  <si>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</si>
  <si>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</si>
  <si>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</si>
  <si>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</si>
  <si>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</si>
  <si>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</si>
  <si>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</si>
  <si>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</si>
  <si>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</si>
  <si>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</si>
  <si>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</si>
  <si>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</si>
  <si>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</si>
  <si>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</si>
  <si>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</si>
  <si>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</si>
  <si>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</si>
  <si>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</si>
  <si>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</si>
  <si>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</si>
  <si>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</si>
  <si>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</si>
  <si>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</si>
  <si>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</si>
  <si>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</si>
  <si>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</si>
  <si>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</si>
  <si>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</si>
  <si>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</si>
  <si>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</si>
  <si>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</si>
  <si>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</si>
  <si>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</si>
  <si>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</si>
  <si>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 у земљи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</si>
  <si>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</si>
  <si>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</si>
  <si>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</si>
  <si>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</si>
  <si>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</si>
  <si>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</si>
  <si>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</si>
  <si>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</si>
  <si>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</si>
  <si>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</si>
  <si>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</si>
  <si>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</si>
  <si>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</si>
  <si>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</si>
  <si>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</si>
  <si>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Чланарине</t>
  </si>
  <si>
    <t>Услуге штампања образаца, извештаја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</si>
  <si>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</si>
  <si>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</si>
  <si>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</si>
  <si>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</si>
  <si>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</si>
  <si>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</si>
  <si>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</si>
  <si>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</si>
  <si>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</si>
  <si>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Остале  опште  услуге -технички прегледи</t>
  </si>
  <si>
    <t>Остале  услуге – обезбеђење</t>
  </si>
  <si>
    <t>Остале услуге - 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</si>
  <si>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</si>
  <si>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</si>
  <si>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</si>
  <si>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</si>
  <si>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Трошкови специјализованих услуга по пројектима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</si>
  <si>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</si>
  <si>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</si>
  <si>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</si>
  <si>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</si>
  <si>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</si>
  <si>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</si>
  <si>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</si>
  <si>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</si>
  <si>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</si>
  <si>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</si>
  <si>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</si>
  <si>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</si>
  <si>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</si>
  <si>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</si>
  <si>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</si>
  <si>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</si>
  <si>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</si>
  <si>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</si>
  <si>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</si>
  <si>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</si>
  <si>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</si>
  <si>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</si>
  <si>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</si>
  <si>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</si>
  <si>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</si>
  <si>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</si>
  <si>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</si>
  <si>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</si>
  <si>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</si>
  <si>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</si>
  <si>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</si>
  <si>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</si>
  <si>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</si>
  <si>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</si>
  <si>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</t>
  </si>
  <si>
    <t>Материјал за имунизацију за централизовано снабдевање-РФЗО</t>
  </si>
  <si>
    <t>Лекови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</si>
  <si>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</si>
  <si>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</si>
  <si>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</si>
  <si>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</si>
  <si>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</si>
  <si>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</si>
  <si>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</si>
  <si>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 xml:space="preserve">Потрошни материјал (кесе за усисивач, сијалице, утичнице, кабл. тракасте завесе, венецијанери и друго) </t>
  </si>
  <si>
    <t xml:space="preserve">Резервни делови </t>
  </si>
  <si>
    <t>Алат и  инвентар</t>
  </si>
  <si>
    <t>Со за путеве</t>
  </si>
  <si>
    <t>Материјали за редовно одржавање зграде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</si>
  <si>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</si>
  <si>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</si>
  <si>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</si>
  <si>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</si>
  <si>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</si>
  <si>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</si>
  <si>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</si>
  <si>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</si>
  <si>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</si>
  <si>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</si>
  <si>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</si>
  <si>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</si>
  <si>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</si>
  <si>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</si>
  <si>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</si>
  <si>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</si>
  <si>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</si>
  <si>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</si>
  <si>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</si>
  <si>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</si>
  <si>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</si>
  <si>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</si>
  <si>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</si>
  <si>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</si>
  <si>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</si>
  <si>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</si>
  <si>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</si>
  <si>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</si>
  <si>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</si>
  <si>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</si>
  <si>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</si>
  <si>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јавну безбедност - противпожарна опрема</t>
  </si>
  <si>
    <t>Нематеријална имовина</t>
  </si>
  <si>
    <t>Компјутерски софтвер</t>
  </si>
  <si>
    <t>УКУПНИ ИЗДАЦИ</t>
  </si>
  <si>
    <t>Сопствени приходи из претходне године</t>
  </si>
  <si>
    <t xml:space="preserve">Приходи са благајне </t>
  </si>
  <si>
    <t>Приход од тестирања на SARS-CoV-2 комерцијално</t>
  </si>
  <si>
    <t>Услуге штампања, припрема (постера, плаката, агенди, лифлета, промотивног материјала)</t>
  </si>
  <si>
    <t>Репрезентација-бифе</t>
  </si>
  <si>
    <t>Текуће поправке и одржавање опреме за домаћинство и угоститељ.</t>
  </si>
  <si>
    <t>Остали административни материјал  (санитарне књи., печати, књиге за пацијенте, табулир са логом , картони за пацијенте , образци...)</t>
  </si>
  <si>
    <t>Медицински  потрошни  материјал (шприцеви, игле, ланцете)</t>
  </si>
  <si>
    <t xml:space="preserve">Материјал за потребе бифеа (храна, кетеринг ... ) </t>
  </si>
  <si>
    <t>Материјал за потребе бифеа (сокови, вода, шећер, кафа, чајеви...)</t>
  </si>
  <si>
    <t>Трошкови ситног инвентара</t>
  </si>
  <si>
    <t>Остали материјал за посебне намене (технички гасови, бутан гас...)</t>
  </si>
  <si>
    <t>Новчане  казне  и  пенали  по  реш,  судова  и  судсих тела</t>
  </si>
  <si>
    <t>Текуће поправке и одржавање медицинске и лаборатор. опреме</t>
  </si>
  <si>
    <t>Приходи од имовине</t>
  </si>
  <si>
    <t>Приходи од имовине која припада имаоцима полиса осигурања</t>
  </si>
  <si>
    <t>Добровољни трансфери од физичких и правних лица</t>
  </si>
  <si>
    <t>Донације - текући добровољни трансф. од физ. и правних лица</t>
  </si>
  <si>
    <t>Пренета средства из претходне године</t>
  </si>
  <si>
    <t>Трансфери  између  буџетских  корисхика на истом нивоу - Приходи од РФЗО-а</t>
  </si>
  <si>
    <t>Трансфери  између  буџетских  корисника на истом нивоу - Приходи од РФЗО-а</t>
  </si>
  <si>
    <t>Приходи  из  Буџета - Приходи од Министарства здравља</t>
  </si>
  <si>
    <t>Приходи  из  Буџета - општи интерес</t>
  </si>
  <si>
    <t>Приход од пројекта - HPV</t>
  </si>
  <si>
    <t>Приходи из Буџета - Ванредни стручни надзор и стручне комисије</t>
  </si>
  <si>
    <t xml:space="preserve">Приходи  из  Буџета - услуга тестирања и вакцинисања физичких лица против COVID-19 </t>
  </si>
  <si>
    <t>Приходи из буџета МЗ - Студија праћења ефеката имунизације против COVID-19 обољења у Републици Србији</t>
  </si>
  <si>
    <t>ЗА 2022. ГОДИНУ</t>
  </si>
  <si>
    <t>Закуп осталог простора</t>
  </si>
  <si>
    <t>Текуће поп. и  одрж. мерних и  контролних инструм.(баждарење и еталонир.)</t>
  </si>
  <si>
    <r>
      <t xml:space="preserve">Остали матер. за потребе бифеа </t>
    </r>
    <r>
      <rPr>
        <sz val="12.5"/>
        <color indexed="8"/>
        <rFont val="Arial"/>
        <family val="2"/>
      </rPr>
      <t>(шоље, чаше, тањири, тацне, прибор и др.</t>
    </r>
    <r>
      <rPr>
        <sz val="12.5"/>
        <rFont val="Arial"/>
        <family val="2"/>
      </rPr>
      <t>)</t>
    </r>
  </si>
  <si>
    <t>Порези, обавезе, таксе и казне наметнуте од јед. нивоа власти</t>
  </si>
  <si>
    <t>Приходи из Буџета - Пројекат подршка активностима удружења грађана у области превенције и контроле ХИВ инфекције</t>
  </si>
  <si>
    <t>Приходи из Буџета - Програм успостављање информац. система за Регистар лица оболелих од болести зависности</t>
  </si>
  <si>
    <t>Приходи из Буџета - Унапр. система праћења и процене успешности одговора на ХИВ/АИДС и ППИ кроз унапр.база података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</si>
  <si>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стерилизацију, индикатори, брисеви, дрвени штапићи, четке за прање лаб.посуђа и друго</t>
  </si>
  <si>
    <t>Трошк. спец. услуга за тестирања на лични захтев грађана на SARS CoV-2</t>
  </si>
  <si>
    <t>Трошк. Спец. услуга за тестирања на лични захтев грађана према закључку</t>
  </si>
  <si>
    <t>ХТЗ опрема - (рукавице, маске, каљаче и др)</t>
  </si>
  <si>
    <t>Уградна опрема</t>
  </si>
  <si>
    <t>Приходи из Буџета - Пројекат Едукација за саветнике из удружења на тему добровољног, поверљивог и анонимног саветовања пре и после тестирања на ХИВ и друге патогене клијената из кључних популација у ризику у заједници</t>
  </si>
  <si>
    <t>Радови на комуникационим инсталацијама и опреми за централно снабдевање специјалним гасовима</t>
  </si>
  <si>
    <t xml:space="preserve">                                                                                                   Јул,2022</t>
  </si>
  <si>
    <t>Финансијски план за 2022.г у хиљадама дин.</t>
  </si>
  <si>
    <t>Промена у хиљадама дин.</t>
  </si>
  <si>
    <t>Финансијски план за 2022. годину у хиљадама дин.</t>
  </si>
  <si>
    <t xml:space="preserve"> ДРУГИ РЕБАЛАНС ФИНАНСИЈСКОГ ПЛАНА</t>
  </si>
  <si>
    <t>Други ребаланс финансијског плана за 2022. годину у хиљадама дин.</t>
  </si>
  <si>
    <t>Управног одбора</t>
  </si>
  <si>
    <t xml:space="preserve">                                                          Прим. др sc. мед. Небојша Милетић</t>
  </si>
  <si>
    <t xml:space="preserve">                            Председник</t>
  </si>
</sst>
</file>

<file path=xl/styles.xml><?xml version="1.0" encoding="utf-8"?>
<styleSheet xmlns="http://schemas.openxmlformats.org/spreadsheetml/2006/main">
  <numFmts count="43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.00\ &quot;RSD&quot;_-;\-* #,##0.00\ &quot;RSD&quot;_-;_-* &quot;-&quot;??\ &quot;RSD&quot;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[$$-409]#,##0.00;[Red]\-[$$-409]#,##0.00"/>
    <numFmt numFmtId="189" formatCode="[$-409]#,##0"/>
    <numFmt numFmtId="190" formatCode="#,##0&quot;       &quot;"/>
    <numFmt numFmtId="191" formatCode="[$-409]#,##0.00"/>
    <numFmt numFmtId="192" formatCode="#,##0.00000000"/>
    <numFmt numFmtId="193" formatCode="#,##0\ _D_i_n_.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"/>
  </numFmts>
  <fonts count="57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2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88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9" fillId="34" borderId="10" xfId="0" applyNumberFormat="1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vertical="top" wrapText="1"/>
    </xf>
    <xf numFmtId="3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89" fontId="9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11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12" xfId="0" applyFont="1" applyBorder="1" applyAlignment="1">
      <alignment vertical="top" wrapText="1"/>
    </xf>
    <xf numFmtId="3" fontId="7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36" borderId="1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top" wrapText="1"/>
    </xf>
    <xf numFmtId="3" fontId="7" fillId="0" borderId="19" xfId="0" applyNumberFormat="1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/>
    </xf>
    <xf numFmtId="0" fontId="6" fillId="36" borderId="16" xfId="0" applyFont="1" applyFill="1" applyBorder="1" applyAlignment="1">
      <alignment wrapText="1"/>
    </xf>
    <xf numFmtId="193" fontId="10" fillId="36" borderId="17" xfId="42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/>
    </xf>
    <xf numFmtId="0" fontId="13" fillId="0" borderId="12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35" borderId="12" xfId="0" applyFont="1" applyFill="1" applyBorder="1" applyAlignment="1">
      <alignment vertical="top" wrapText="1"/>
    </xf>
    <xf numFmtId="0" fontId="14" fillId="35" borderId="13" xfId="0" applyFont="1" applyFill="1" applyBorder="1" applyAlignment="1">
      <alignment vertical="top" wrapText="1"/>
    </xf>
    <xf numFmtId="0" fontId="13" fillId="35" borderId="12" xfId="0" applyFont="1" applyFill="1" applyBorder="1" applyAlignment="1">
      <alignment vertical="top" wrapText="1"/>
    </xf>
    <xf numFmtId="0" fontId="13" fillId="35" borderId="13" xfId="0" applyFont="1" applyFill="1" applyBorder="1" applyAlignment="1">
      <alignment vertical="top" wrapText="1"/>
    </xf>
    <xf numFmtId="0" fontId="14" fillId="35" borderId="12" xfId="0" applyFont="1" applyFill="1" applyBorder="1" applyAlignment="1">
      <alignment wrapText="1"/>
    </xf>
    <xf numFmtId="0" fontId="14" fillId="35" borderId="13" xfId="0" applyFont="1" applyFill="1" applyBorder="1" applyAlignment="1">
      <alignment wrapText="1"/>
    </xf>
    <xf numFmtId="0" fontId="15" fillId="35" borderId="13" xfId="0" applyFont="1" applyFill="1" applyBorder="1" applyAlignment="1">
      <alignment wrapText="1"/>
    </xf>
    <xf numFmtId="0" fontId="13" fillId="35" borderId="12" xfId="0" applyFont="1" applyFill="1" applyBorder="1" applyAlignment="1">
      <alignment wrapText="1"/>
    </xf>
    <xf numFmtId="0" fontId="14" fillId="35" borderId="13" xfId="0" applyFont="1" applyFill="1" applyBorder="1" applyAlignment="1">
      <alignment wrapText="1" shrinkToFit="1"/>
    </xf>
    <xf numFmtId="0" fontId="14" fillId="35" borderId="13" xfId="0" applyFont="1" applyFill="1" applyBorder="1" applyAlignment="1">
      <alignment vertical="distributed" wrapText="1"/>
    </xf>
    <xf numFmtId="0" fontId="13" fillId="35" borderId="13" xfId="0" applyFont="1" applyFill="1" applyBorder="1" applyAlignment="1">
      <alignment wrapText="1"/>
    </xf>
    <xf numFmtId="0" fontId="14" fillId="35" borderId="12" xfId="0" applyFont="1" applyFill="1" applyBorder="1" applyAlignment="1">
      <alignment/>
    </xf>
    <xf numFmtId="0" fontId="14" fillId="35" borderId="13" xfId="0" applyFont="1" applyFill="1" applyBorder="1" applyAlignment="1">
      <alignment/>
    </xf>
    <xf numFmtId="0" fontId="7" fillId="35" borderId="21" xfId="0" applyFont="1" applyFill="1" applyBorder="1" applyAlignment="1">
      <alignment horizontal="right" wrapText="1"/>
    </xf>
    <xf numFmtId="3" fontId="7" fillId="0" borderId="22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8" fillId="34" borderId="11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189" fontId="0" fillId="0" borderId="13" xfId="0" applyNumberFormat="1" applyFont="1" applyFill="1" applyBorder="1" applyAlignment="1">
      <alignment/>
    </xf>
    <xf numFmtId="189" fontId="9" fillId="0" borderId="13" xfId="0" applyNumberFormat="1" applyFont="1" applyFill="1" applyBorder="1" applyAlignment="1">
      <alignment/>
    </xf>
    <xf numFmtId="3" fontId="7" fillId="0" borderId="22" xfId="0" applyNumberFormat="1" applyFont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4" fillId="35" borderId="13" xfId="0" applyNumberFormat="1" applyFont="1" applyFill="1" applyBorder="1" applyAlignment="1">
      <alignment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7" fillId="0" borderId="26" xfId="0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189" fontId="7" fillId="0" borderId="20" xfId="0" applyNumberFormat="1" applyFont="1" applyFill="1" applyBorder="1" applyAlignment="1">
      <alignment/>
    </xf>
    <xf numFmtId="189" fontId="8" fillId="0" borderId="15" xfId="0" applyNumberFormat="1" applyFont="1" applyFill="1" applyBorder="1" applyAlignment="1">
      <alignment/>
    </xf>
    <xf numFmtId="189" fontId="0" fillId="0" borderId="15" xfId="0" applyNumberFormat="1" applyFont="1" applyFill="1" applyBorder="1" applyAlignment="1">
      <alignment/>
    </xf>
    <xf numFmtId="189" fontId="8" fillId="0" borderId="15" xfId="0" applyNumberFormat="1" applyFont="1" applyFill="1" applyBorder="1" applyAlignment="1">
      <alignment/>
    </xf>
    <xf numFmtId="189" fontId="9" fillId="0" borderId="21" xfId="0" applyNumberFormat="1" applyFont="1" applyFill="1" applyBorder="1" applyAlignment="1">
      <alignment/>
    </xf>
    <xf numFmtId="189" fontId="7" fillId="0" borderId="22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189" fontId="6" fillId="0" borderId="0" xfId="0" applyNumberFormat="1" applyFont="1" applyFill="1" applyAlignment="1">
      <alignment/>
    </xf>
    <xf numFmtId="3" fontId="6" fillId="0" borderId="13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16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/>
    </xf>
    <xf numFmtId="0" fontId="36" fillId="0" borderId="0" xfId="0" applyFont="1" applyAlignment="1">
      <alignment horizontal="right"/>
    </xf>
    <xf numFmtId="3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3" fontId="37" fillId="0" borderId="0" xfId="0" applyNumberFormat="1" applyFont="1" applyAlignment="1">
      <alignment/>
    </xf>
    <xf numFmtId="0" fontId="35" fillId="0" borderId="0" xfId="0" applyFont="1" applyFill="1" applyAlignment="1">
      <alignment/>
    </xf>
    <xf numFmtId="3" fontId="35" fillId="0" borderId="0" xfId="0" applyNumberFormat="1" applyFont="1" applyFill="1" applyAlignment="1">
      <alignment/>
    </xf>
    <xf numFmtId="0" fontId="36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36" fillId="0" borderId="0" xfId="0" applyFont="1" applyFill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9"/>
  <sheetViews>
    <sheetView view="pageLayout" workbookViewId="0" topLeftCell="A9">
      <selection activeCell="A10" sqref="A10"/>
    </sheetView>
  </sheetViews>
  <sheetFormatPr defaultColWidth="9.00390625" defaultRowHeight="12.75" customHeight="1"/>
  <cols>
    <col min="1" max="1" width="120.28125" style="0" customWidth="1"/>
  </cols>
  <sheetData>
    <row r="1" ht="27" customHeight="1"/>
    <row r="2" ht="18" customHeight="1">
      <c r="A2" s="1" t="s">
        <v>0</v>
      </c>
    </row>
    <row r="3" ht="18" customHeight="1">
      <c r="A3" s="1" t="s">
        <v>1</v>
      </c>
    </row>
    <row r="4" ht="12.75" customHeight="1">
      <c r="A4" s="2"/>
    </row>
    <row r="5" ht="2.25" customHeight="1">
      <c r="A5" s="2"/>
    </row>
    <row r="6" ht="12" customHeight="1" hidden="1">
      <c r="A6" s="2"/>
    </row>
    <row r="7" ht="12" customHeight="1" hidden="1">
      <c r="A7" s="2"/>
    </row>
    <row r="8" ht="12" customHeight="1" hidden="1">
      <c r="A8" s="2"/>
    </row>
    <row r="9" ht="45" customHeight="1">
      <c r="A9" s="3"/>
    </row>
    <row r="10" ht="54" customHeight="1">
      <c r="A10" s="4" t="s">
        <v>245</v>
      </c>
    </row>
    <row r="11" ht="39.75" customHeight="1">
      <c r="A11" s="5" t="s">
        <v>226</v>
      </c>
    </row>
    <row r="12" ht="22.5" customHeight="1">
      <c r="A12" s="5"/>
    </row>
    <row r="13" ht="27" customHeight="1">
      <c r="A13" s="3"/>
    </row>
    <row r="18" ht="150" customHeight="1">
      <c r="A18" s="109" t="s">
        <v>241</v>
      </c>
    </row>
    <row r="19" ht="15" customHeight="1">
      <c r="A19" s="109"/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firstPageNumber="1" useFirstPageNumber="1"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B16" sqref="B16"/>
    </sheetView>
  </sheetViews>
  <sheetFormatPr defaultColWidth="9.00390625" defaultRowHeight="12.75" customHeight="1"/>
  <cols>
    <col min="1" max="1" width="14.00390625" style="37" bestFit="1" customWidth="1"/>
    <col min="2" max="2" width="81.421875" style="37" customWidth="1"/>
    <col min="3" max="3" width="17.421875" style="38" customWidth="1"/>
    <col min="4" max="4" width="14.7109375" style="73" customWidth="1"/>
    <col min="5" max="5" width="16.421875" style="38" customWidth="1"/>
    <col min="6" max="6" width="16.00390625" style="0" customWidth="1"/>
  </cols>
  <sheetData>
    <row r="1" spans="1:2" ht="15.75" customHeight="1" thickBot="1">
      <c r="A1" s="35"/>
      <c r="B1" s="36"/>
    </row>
    <row r="2" spans="1:5" ht="66" customHeight="1" thickBot="1">
      <c r="A2" s="39" t="s">
        <v>2</v>
      </c>
      <c r="B2" s="40" t="s">
        <v>3</v>
      </c>
      <c r="C2" s="42" t="s">
        <v>244</v>
      </c>
      <c r="D2" s="74" t="s">
        <v>243</v>
      </c>
      <c r="E2" s="41" t="s">
        <v>246</v>
      </c>
    </row>
    <row r="3" spans="1:5" s="6" customFormat="1" ht="18" customHeight="1">
      <c r="A3" s="43">
        <v>7</v>
      </c>
      <c r="B3" s="85" t="s">
        <v>4</v>
      </c>
      <c r="C3" s="92">
        <v>3626765</v>
      </c>
      <c r="D3" s="75">
        <f>D4+D7+D25+D30</f>
        <v>100423</v>
      </c>
      <c r="E3" s="44">
        <f aca="true" t="shared" si="0" ref="E3:E45">C3+D3</f>
        <v>3727188</v>
      </c>
    </row>
    <row r="4" spans="1:5" s="6" customFormat="1" ht="18" customHeight="1">
      <c r="A4" s="32">
        <v>73</v>
      </c>
      <c r="B4" s="86" t="s">
        <v>5</v>
      </c>
      <c r="C4" s="71">
        <v>34000</v>
      </c>
      <c r="D4" s="76">
        <f>D5</f>
        <v>0</v>
      </c>
      <c r="E4" s="33">
        <f t="shared" si="0"/>
        <v>34000</v>
      </c>
    </row>
    <row r="5" spans="1:5" ht="18" customHeight="1">
      <c r="A5" s="32">
        <v>732</v>
      </c>
      <c r="B5" s="86" t="s">
        <v>6</v>
      </c>
      <c r="C5" s="71">
        <v>34000</v>
      </c>
      <c r="D5" s="76">
        <f>D6</f>
        <v>0</v>
      </c>
      <c r="E5" s="33">
        <f t="shared" si="0"/>
        <v>34000</v>
      </c>
    </row>
    <row r="6" spans="1:5" ht="18" customHeight="1">
      <c r="A6" s="45">
        <v>732121</v>
      </c>
      <c r="B6" s="87" t="s">
        <v>7</v>
      </c>
      <c r="C6" s="72">
        <v>34000</v>
      </c>
      <c r="D6" s="77">
        <v>0</v>
      </c>
      <c r="E6" s="34">
        <f t="shared" si="0"/>
        <v>34000</v>
      </c>
    </row>
    <row r="7" spans="1:5" s="6" customFormat="1" ht="18" customHeight="1">
      <c r="A7" s="32">
        <v>74</v>
      </c>
      <c r="B7" s="86" t="s">
        <v>8</v>
      </c>
      <c r="C7" s="71">
        <f>C8+C11+C12+C13+C14+C15+C17+C19+C20+C21+C22+C23+C24</f>
        <v>341516</v>
      </c>
      <c r="D7" s="76">
        <f>D8+D10+D16+D18</f>
        <v>0</v>
      </c>
      <c r="E7" s="33">
        <f t="shared" si="0"/>
        <v>341516</v>
      </c>
    </row>
    <row r="8" spans="1:5" s="6" customFormat="1" ht="18" customHeight="1">
      <c r="A8" s="32">
        <v>741</v>
      </c>
      <c r="B8" s="86" t="s">
        <v>213</v>
      </c>
      <c r="C8" s="71">
        <v>1000</v>
      </c>
      <c r="D8" s="76">
        <f>D9</f>
        <v>0</v>
      </c>
      <c r="E8" s="33">
        <f t="shared" si="0"/>
        <v>1000</v>
      </c>
    </row>
    <row r="9" spans="1:5" ht="20.25" customHeight="1">
      <c r="A9" s="45">
        <v>741411</v>
      </c>
      <c r="B9" s="88" t="s">
        <v>214</v>
      </c>
      <c r="C9" s="72">
        <v>1000</v>
      </c>
      <c r="D9" s="77">
        <v>0</v>
      </c>
      <c r="E9" s="34">
        <f t="shared" si="0"/>
        <v>1000</v>
      </c>
    </row>
    <row r="10" spans="1:5" ht="18" customHeight="1">
      <c r="A10" s="32">
        <v>742</v>
      </c>
      <c r="B10" s="86" t="s">
        <v>9</v>
      </c>
      <c r="C10" s="71">
        <v>267230</v>
      </c>
      <c r="D10" s="76">
        <f>D11+D12+D13+D14+D15</f>
        <v>0</v>
      </c>
      <c r="E10" s="33">
        <f t="shared" si="0"/>
        <v>267230</v>
      </c>
    </row>
    <row r="11" spans="1:5" ht="18" customHeight="1">
      <c r="A11" s="45">
        <v>742121</v>
      </c>
      <c r="B11" s="88" t="s">
        <v>10</v>
      </c>
      <c r="C11" s="72">
        <v>72000</v>
      </c>
      <c r="D11" s="77">
        <v>-20000</v>
      </c>
      <c r="E11" s="34">
        <f t="shared" si="0"/>
        <v>52000</v>
      </c>
    </row>
    <row r="12" spans="1:5" ht="18" customHeight="1">
      <c r="A12" s="45"/>
      <c r="B12" s="88" t="s">
        <v>199</v>
      </c>
      <c r="C12" s="72">
        <v>18000</v>
      </c>
      <c r="D12" s="77">
        <v>0</v>
      </c>
      <c r="E12" s="34">
        <f t="shared" si="0"/>
        <v>18000</v>
      </c>
    </row>
    <row r="13" spans="1:5" ht="21.75" customHeight="1">
      <c r="A13" s="45">
        <v>7421210</v>
      </c>
      <c r="B13" s="88" t="s">
        <v>200</v>
      </c>
      <c r="C13" s="72">
        <v>35000</v>
      </c>
      <c r="D13" s="77">
        <v>0</v>
      </c>
      <c r="E13" s="34">
        <f t="shared" si="0"/>
        <v>35000</v>
      </c>
    </row>
    <row r="14" spans="1:5" s="6" customFormat="1" ht="18" customHeight="1">
      <c r="A14" s="45">
        <v>7421214</v>
      </c>
      <c r="B14" s="88" t="s">
        <v>201</v>
      </c>
      <c r="C14" s="72">
        <v>88220</v>
      </c>
      <c r="D14" s="103">
        <v>20000</v>
      </c>
      <c r="E14" s="34">
        <f t="shared" si="0"/>
        <v>108220</v>
      </c>
    </row>
    <row r="15" spans="1:5" ht="18" customHeight="1">
      <c r="A15" s="45">
        <v>742322</v>
      </c>
      <c r="B15" s="88" t="s">
        <v>11</v>
      </c>
      <c r="C15" s="72">
        <v>10</v>
      </c>
      <c r="D15" s="77">
        <v>0</v>
      </c>
      <c r="E15" s="34">
        <f t="shared" si="0"/>
        <v>10</v>
      </c>
    </row>
    <row r="16" spans="1:5" ht="18" customHeight="1">
      <c r="A16" s="32">
        <v>744</v>
      </c>
      <c r="B16" s="86" t="s">
        <v>215</v>
      </c>
      <c r="C16" s="71">
        <v>10000</v>
      </c>
      <c r="D16" s="76">
        <f>D17</f>
        <v>0</v>
      </c>
      <c r="E16" s="33">
        <f t="shared" si="0"/>
        <v>10000</v>
      </c>
    </row>
    <row r="17" spans="1:5" ht="18" customHeight="1">
      <c r="A17" s="45">
        <v>744121</v>
      </c>
      <c r="B17" s="88" t="s">
        <v>216</v>
      </c>
      <c r="C17" s="72">
        <v>10000</v>
      </c>
      <c r="D17" s="77">
        <v>0</v>
      </c>
      <c r="E17" s="34">
        <f t="shared" si="0"/>
        <v>10000</v>
      </c>
    </row>
    <row r="18" spans="1:5" ht="18" customHeight="1">
      <c r="A18" s="32">
        <v>745</v>
      </c>
      <c r="B18" s="86" t="s">
        <v>12</v>
      </c>
      <c r="C18" s="71">
        <v>63286</v>
      </c>
      <c r="D18" s="76">
        <f>D19+D20+D21+D22+D23+D24</f>
        <v>0</v>
      </c>
      <c r="E18" s="33">
        <f t="shared" si="0"/>
        <v>63286</v>
      </c>
    </row>
    <row r="19" spans="1:5" ht="18" customHeight="1">
      <c r="A19" s="16">
        <v>7451111</v>
      </c>
      <c r="B19" s="87" t="s">
        <v>13</v>
      </c>
      <c r="C19" s="72">
        <v>62930</v>
      </c>
      <c r="D19" s="77">
        <v>0</v>
      </c>
      <c r="E19" s="34">
        <f t="shared" si="0"/>
        <v>62930</v>
      </c>
    </row>
    <row r="20" spans="1:5" s="6" customFormat="1" ht="18" customHeight="1">
      <c r="A20" s="45">
        <v>74512118</v>
      </c>
      <c r="B20" s="88" t="s">
        <v>14</v>
      </c>
      <c r="C20" s="72">
        <v>25</v>
      </c>
      <c r="D20" s="77">
        <v>0</v>
      </c>
      <c r="E20" s="34">
        <f t="shared" si="0"/>
        <v>25</v>
      </c>
    </row>
    <row r="21" spans="1:5" s="6" customFormat="1" ht="18" customHeight="1">
      <c r="A21" s="45">
        <v>7451212</v>
      </c>
      <c r="B21" s="88" t="s">
        <v>15</v>
      </c>
      <c r="C21" s="72">
        <v>300</v>
      </c>
      <c r="D21" s="77">
        <v>0</v>
      </c>
      <c r="E21" s="34">
        <f t="shared" si="0"/>
        <v>300</v>
      </c>
    </row>
    <row r="22" spans="1:5" ht="18" customHeight="1">
      <c r="A22" s="45">
        <v>7451214</v>
      </c>
      <c r="B22" s="88" t="s">
        <v>16</v>
      </c>
      <c r="C22" s="72">
        <v>1</v>
      </c>
      <c r="D22" s="77">
        <v>0</v>
      </c>
      <c r="E22" s="34">
        <f t="shared" si="0"/>
        <v>1</v>
      </c>
    </row>
    <row r="23" spans="1:5" ht="36" customHeight="1">
      <c r="A23" s="45">
        <v>7451216</v>
      </c>
      <c r="B23" s="88" t="s">
        <v>17</v>
      </c>
      <c r="C23" s="72">
        <v>30</v>
      </c>
      <c r="D23" s="77">
        <v>0</v>
      </c>
      <c r="E23" s="34">
        <f t="shared" si="0"/>
        <v>30</v>
      </c>
    </row>
    <row r="24" spans="1:5" ht="36" customHeight="1">
      <c r="A24" s="45"/>
      <c r="B24" s="88" t="s">
        <v>217</v>
      </c>
      <c r="C24" s="72">
        <v>54000</v>
      </c>
      <c r="D24" s="77">
        <v>0</v>
      </c>
      <c r="E24" s="34">
        <f t="shared" si="0"/>
        <v>54000</v>
      </c>
    </row>
    <row r="25" spans="1:5" s="6" customFormat="1" ht="36" customHeight="1">
      <c r="A25" s="32">
        <v>78</v>
      </c>
      <c r="B25" s="86" t="s">
        <v>218</v>
      </c>
      <c r="C25" s="71">
        <v>2879898</v>
      </c>
      <c r="D25" s="76">
        <f>D26</f>
        <v>100000</v>
      </c>
      <c r="E25" s="33">
        <f t="shared" si="0"/>
        <v>2979898</v>
      </c>
    </row>
    <row r="26" spans="1:5" s="6" customFormat="1" ht="33" customHeight="1">
      <c r="A26" s="32">
        <v>781</v>
      </c>
      <c r="B26" s="89" t="s">
        <v>219</v>
      </c>
      <c r="C26" s="71">
        <v>2879898</v>
      </c>
      <c r="D26" s="76">
        <f>D27+D28+D29</f>
        <v>100000</v>
      </c>
      <c r="E26" s="33">
        <f t="shared" si="0"/>
        <v>2979898</v>
      </c>
    </row>
    <row r="27" spans="1:5" ht="18" customHeight="1">
      <c r="A27" s="45">
        <v>781111</v>
      </c>
      <c r="B27" s="88" t="s">
        <v>18</v>
      </c>
      <c r="C27" s="72">
        <v>251533</v>
      </c>
      <c r="D27" s="103">
        <v>100000</v>
      </c>
      <c r="E27" s="34">
        <f t="shared" si="0"/>
        <v>351533</v>
      </c>
    </row>
    <row r="28" spans="1:5" ht="18" customHeight="1">
      <c r="A28" s="45">
        <v>7811111</v>
      </c>
      <c r="B28" s="88" t="s">
        <v>19</v>
      </c>
      <c r="C28" s="72">
        <v>282</v>
      </c>
      <c r="D28" s="77">
        <v>0</v>
      </c>
      <c r="E28" s="34">
        <f t="shared" si="0"/>
        <v>282</v>
      </c>
    </row>
    <row r="29" spans="1:5" ht="18" customHeight="1">
      <c r="A29" s="45">
        <v>781112</v>
      </c>
      <c r="B29" s="88" t="s">
        <v>20</v>
      </c>
      <c r="C29" s="72">
        <v>2628083</v>
      </c>
      <c r="D29" s="77">
        <v>0</v>
      </c>
      <c r="E29" s="34">
        <f t="shared" si="0"/>
        <v>2628083</v>
      </c>
    </row>
    <row r="30" spans="1:5" s="6" customFormat="1" ht="36" customHeight="1">
      <c r="A30" s="32">
        <v>79</v>
      </c>
      <c r="B30" s="86" t="s">
        <v>220</v>
      </c>
      <c r="C30" s="71">
        <v>371351</v>
      </c>
      <c r="D30" s="76">
        <f>D31</f>
        <v>423</v>
      </c>
      <c r="E30" s="33">
        <f t="shared" si="0"/>
        <v>371774</v>
      </c>
    </row>
    <row r="31" spans="1:5" s="6" customFormat="1" ht="18" customHeight="1">
      <c r="A31" s="32">
        <v>791</v>
      </c>
      <c r="B31" s="89" t="s">
        <v>220</v>
      </c>
      <c r="C31" s="71">
        <v>330687</v>
      </c>
      <c r="D31" s="76">
        <f>D32+D33+D34+D35+D36+D37+D38+D39</f>
        <v>423</v>
      </c>
      <c r="E31" s="33">
        <f t="shared" si="0"/>
        <v>331110</v>
      </c>
    </row>
    <row r="32" spans="1:5" ht="18" customHeight="1">
      <c r="A32" s="45">
        <v>791111</v>
      </c>
      <c r="B32" s="88" t="s">
        <v>221</v>
      </c>
      <c r="C32" s="72">
        <v>309481</v>
      </c>
      <c r="D32" s="77">
        <v>0</v>
      </c>
      <c r="E32" s="34">
        <f t="shared" si="0"/>
        <v>309481</v>
      </c>
    </row>
    <row r="33" spans="1:5" ht="36" customHeight="1">
      <c r="A33" s="45">
        <v>7911115</v>
      </c>
      <c r="B33" s="88" t="s">
        <v>21</v>
      </c>
      <c r="C33" s="72">
        <v>3000</v>
      </c>
      <c r="D33" s="77">
        <v>0</v>
      </c>
      <c r="E33" s="34">
        <f t="shared" si="0"/>
        <v>3000</v>
      </c>
    </row>
    <row r="34" spans="1:5" ht="21" customHeight="1">
      <c r="A34" s="45">
        <v>7911116</v>
      </c>
      <c r="B34" s="88" t="s">
        <v>222</v>
      </c>
      <c r="C34" s="72">
        <v>1500</v>
      </c>
      <c r="D34" s="77">
        <v>0</v>
      </c>
      <c r="E34" s="34">
        <f t="shared" si="0"/>
        <v>1500</v>
      </c>
    </row>
    <row r="35" spans="1:5" ht="18" customHeight="1">
      <c r="A35" s="45">
        <v>79111132</v>
      </c>
      <c r="B35" s="88" t="s">
        <v>223</v>
      </c>
      <c r="C35" s="72">
        <v>4000</v>
      </c>
      <c r="D35" s="77">
        <v>0</v>
      </c>
      <c r="E35" s="34">
        <f t="shared" si="0"/>
        <v>4000</v>
      </c>
    </row>
    <row r="36" spans="1:5" ht="36.75" customHeight="1">
      <c r="A36" s="16">
        <v>79111135</v>
      </c>
      <c r="B36" s="88" t="s">
        <v>231</v>
      </c>
      <c r="C36" s="72">
        <v>4463</v>
      </c>
      <c r="D36" s="77"/>
      <c r="E36" s="34">
        <f t="shared" si="0"/>
        <v>4463</v>
      </c>
    </row>
    <row r="37" spans="1:5" ht="36.75" customHeight="1">
      <c r="A37" s="16">
        <v>79111136</v>
      </c>
      <c r="B37" s="88" t="s">
        <v>232</v>
      </c>
      <c r="C37" s="72">
        <v>2355</v>
      </c>
      <c r="D37" s="77"/>
      <c r="E37" s="34">
        <f t="shared" si="0"/>
        <v>2355</v>
      </c>
    </row>
    <row r="38" spans="1:5" ht="36.75" customHeight="1">
      <c r="A38" s="16">
        <v>79111137</v>
      </c>
      <c r="B38" s="88" t="s">
        <v>233</v>
      </c>
      <c r="C38" s="72">
        <v>5888</v>
      </c>
      <c r="D38" s="77"/>
      <c r="E38" s="34">
        <f t="shared" si="0"/>
        <v>5888</v>
      </c>
    </row>
    <row r="39" spans="1:5" ht="68.25" customHeight="1">
      <c r="A39" s="16">
        <v>79111138</v>
      </c>
      <c r="B39" s="101" t="s">
        <v>239</v>
      </c>
      <c r="C39" s="72"/>
      <c r="D39" s="77">
        <v>423</v>
      </c>
      <c r="E39" s="34">
        <v>423</v>
      </c>
    </row>
    <row r="40" spans="1:5" ht="18" customHeight="1">
      <c r="A40" s="45"/>
      <c r="B40" s="86" t="s">
        <v>217</v>
      </c>
      <c r="C40" s="71">
        <f>C41+C42</f>
        <v>40664</v>
      </c>
      <c r="D40" s="76">
        <f>D41+D42</f>
        <v>0</v>
      </c>
      <c r="E40" s="33">
        <f t="shared" si="0"/>
        <v>40664</v>
      </c>
    </row>
    <row r="41" spans="1:5" ht="41.25" customHeight="1">
      <c r="A41" s="45">
        <v>79111113</v>
      </c>
      <c r="B41" s="88" t="s">
        <v>224</v>
      </c>
      <c r="C41" s="72">
        <v>37011</v>
      </c>
      <c r="D41" s="77">
        <v>0</v>
      </c>
      <c r="E41" s="34">
        <f t="shared" si="0"/>
        <v>37011</v>
      </c>
    </row>
    <row r="42" spans="1:5" s="6" customFormat="1" ht="58.5" customHeight="1">
      <c r="A42" s="45">
        <v>79111183</v>
      </c>
      <c r="B42" s="90" t="s">
        <v>225</v>
      </c>
      <c r="C42" s="72">
        <v>3653</v>
      </c>
      <c r="D42" s="77">
        <v>0</v>
      </c>
      <c r="E42" s="34">
        <f t="shared" si="0"/>
        <v>3653</v>
      </c>
    </row>
    <row r="43" spans="1:5" s="6" customFormat="1" ht="74.25" customHeight="1">
      <c r="A43" s="32">
        <v>8</v>
      </c>
      <c r="B43" s="86" t="s">
        <v>22</v>
      </c>
      <c r="C43" s="71">
        <v>150</v>
      </c>
      <c r="D43" s="76">
        <f>D44</f>
        <v>0</v>
      </c>
      <c r="E43" s="33">
        <f t="shared" si="0"/>
        <v>150</v>
      </c>
    </row>
    <row r="44" spans="1:5" s="6" customFormat="1" ht="18" customHeight="1">
      <c r="A44" s="32">
        <v>811</v>
      </c>
      <c r="B44" s="86" t="s">
        <v>23</v>
      </c>
      <c r="C44" s="71">
        <v>150</v>
      </c>
      <c r="D44" s="76">
        <f>D45</f>
        <v>0</v>
      </c>
      <c r="E44" s="33">
        <f t="shared" si="0"/>
        <v>150</v>
      </c>
    </row>
    <row r="45" spans="1:5" ht="18" customHeight="1">
      <c r="A45" s="45">
        <v>811122</v>
      </c>
      <c r="B45" s="88" t="s">
        <v>24</v>
      </c>
      <c r="C45" s="72">
        <v>150</v>
      </c>
      <c r="D45" s="77">
        <v>0</v>
      </c>
      <c r="E45" s="34">
        <f t="shared" si="0"/>
        <v>150</v>
      </c>
    </row>
    <row r="46" spans="1:5" ht="18" customHeight="1" thickBot="1">
      <c r="A46" s="46"/>
      <c r="B46" s="91" t="s">
        <v>25</v>
      </c>
      <c r="C46" s="93">
        <f>C3+C43</f>
        <v>3626915</v>
      </c>
      <c r="D46" s="78">
        <f>D3+D43</f>
        <v>100423</v>
      </c>
      <c r="E46" s="81">
        <f>E3+E43</f>
        <v>3727338</v>
      </c>
    </row>
    <row r="47" ht="18.75" customHeight="1"/>
    <row r="48" ht="24" customHeight="1"/>
    <row r="51" ht="12.75" customHeight="1">
      <c r="F51" s="105"/>
    </row>
  </sheetData>
  <sheetProtection selectLockedCells="1" selectUnlockedCells="1"/>
  <printOptions/>
  <pageMargins left="0.7874015748031497" right="0.7874015748031497" top="0.4330708661417323" bottom="0.2362204724409449" header="0.7874015748031497" footer="0.7874015748031497"/>
  <pageSetup fitToHeight="0" fitToWidth="1" horizontalDpi="360" verticalDpi="360" orientation="landscape" pageOrder="overThenDown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4"/>
  <sheetViews>
    <sheetView tabSelected="1" zoomScalePageLayoutView="0" workbookViewId="0" topLeftCell="A190">
      <selection activeCell="B207" sqref="B207"/>
    </sheetView>
  </sheetViews>
  <sheetFormatPr defaultColWidth="9.140625" defaultRowHeight="18" customHeight="1"/>
  <cols>
    <col min="1" max="1" width="15.8515625" style="21" customWidth="1"/>
    <col min="2" max="2" width="87.28125" style="21" customWidth="1"/>
    <col min="3" max="3" width="19.57421875" style="20" customWidth="1"/>
    <col min="4" max="4" width="16.28125" style="8" customWidth="1"/>
    <col min="5" max="5" width="20.7109375" style="8" customWidth="1"/>
    <col min="6" max="16384" width="9.140625" style="8" customWidth="1"/>
  </cols>
  <sheetData>
    <row r="1" spans="1:5" ht="59.25" customHeight="1" thickBot="1">
      <c r="A1" s="47"/>
      <c r="B1" s="48" t="s">
        <v>26</v>
      </c>
      <c r="C1" s="41" t="s">
        <v>242</v>
      </c>
      <c r="D1" s="15" t="s">
        <v>243</v>
      </c>
      <c r="E1" s="14" t="s">
        <v>246</v>
      </c>
    </row>
    <row r="2" spans="1:5" ht="24" customHeight="1">
      <c r="A2" s="49">
        <v>4</v>
      </c>
      <c r="B2" s="50" t="s">
        <v>27</v>
      </c>
      <c r="C2" s="94">
        <v>3607073</v>
      </c>
      <c r="D2" s="95">
        <f>D3+D29+D157+D161+D164</f>
        <v>97623.2</v>
      </c>
      <c r="E2" s="51">
        <f>C2+D2</f>
        <v>3704696.2</v>
      </c>
    </row>
    <row r="3" spans="1:5" s="9" customFormat="1" ht="18" customHeight="1">
      <c r="A3" s="52">
        <v>41</v>
      </c>
      <c r="B3" s="53" t="s">
        <v>28</v>
      </c>
      <c r="C3" s="82">
        <v>638742</v>
      </c>
      <c r="D3" s="22">
        <f>D4+D14+D18+D24+D26</f>
        <v>65543.2</v>
      </c>
      <c r="E3" s="96">
        <f>E4+E14+E18+E24+E26</f>
        <v>704285.2</v>
      </c>
    </row>
    <row r="4" spans="1:7" s="9" customFormat="1" ht="18" customHeight="1">
      <c r="A4" s="52">
        <v>411</v>
      </c>
      <c r="B4" s="53" t="s">
        <v>29</v>
      </c>
      <c r="C4" s="82">
        <v>529626</v>
      </c>
      <c r="D4" s="22">
        <f>D5+D6+D7+D8+D9+D10+D11+D12+D13</f>
        <v>60678.2</v>
      </c>
      <c r="E4" s="96">
        <f>E5+E6+E7+E8+E9+E10+E11+E12+E13</f>
        <v>590304.2</v>
      </c>
      <c r="G4" s="108"/>
    </row>
    <row r="5" spans="1:7" s="9" customFormat="1" ht="18" customHeight="1">
      <c r="A5" s="54">
        <v>411111</v>
      </c>
      <c r="B5" s="55" t="s">
        <v>30</v>
      </c>
      <c r="C5" s="83">
        <v>321684</v>
      </c>
      <c r="D5" s="79">
        <v>18263</v>
      </c>
      <c r="E5" s="97">
        <f aca="true" t="shared" si="0" ref="E5:E36">C5+D5</f>
        <v>339947</v>
      </c>
      <c r="F5" s="107"/>
      <c r="G5" s="108"/>
    </row>
    <row r="6" spans="1:5" ht="18" customHeight="1">
      <c r="A6" s="54">
        <v>411112</v>
      </c>
      <c r="B6" s="55" t="s">
        <v>31</v>
      </c>
      <c r="C6" s="83">
        <v>31647</v>
      </c>
      <c r="D6" s="79">
        <v>6000</v>
      </c>
      <c r="E6" s="97">
        <f t="shared" si="0"/>
        <v>37647</v>
      </c>
    </row>
    <row r="7" spans="1:8" ht="18" customHeight="1">
      <c r="A7" s="54">
        <v>411113</v>
      </c>
      <c r="B7" s="55" t="s">
        <v>32</v>
      </c>
      <c r="C7" s="83">
        <v>5717</v>
      </c>
      <c r="D7" s="79">
        <v>6000</v>
      </c>
      <c r="E7" s="97">
        <f t="shared" si="0"/>
        <v>11717</v>
      </c>
      <c r="H7" s="106"/>
    </row>
    <row r="8" spans="1:8" ht="18" customHeight="1">
      <c r="A8" s="54">
        <v>411115</v>
      </c>
      <c r="B8" s="55" t="s">
        <v>33</v>
      </c>
      <c r="C8" s="83">
        <v>20389</v>
      </c>
      <c r="D8" s="79">
        <v>5000</v>
      </c>
      <c r="E8" s="97">
        <f t="shared" si="0"/>
        <v>25389</v>
      </c>
      <c r="H8" s="106"/>
    </row>
    <row r="9" spans="1:8" ht="18" customHeight="1">
      <c r="A9" s="54">
        <v>411117</v>
      </c>
      <c r="B9" s="55" t="s">
        <v>34</v>
      </c>
      <c r="C9" s="83">
        <v>11603</v>
      </c>
      <c r="D9" s="79">
        <v>1000</v>
      </c>
      <c r="E9" s="97">
        <f t="shared" si="0"/>
        <v>12603</v>
      </c>
      <c r="H9" s="106"/>
    </row>
    <row r="10" spans="1:5" ht="18" customHeight="1">
      <c r="A10" s="54">
        <v>411118</v>
      </c>
      <c r="B10" s="55" t="s">
        <v>35</v>
      </c>
      <c r="C10" s="83">
        <v>55655</v>
      </c>
      <c r="D10" s="79">
        <v>13000</v>
      </c>
      <c r="E10" s="97">
        <f t="shared" si="0"/>
        <v>68655</v>
      </c>
    </row>
    <row r="11" spans="1:5" ht="18" customHeight="1">
      <c r="A11" s="54">
        <v>411119</v>
      </c>
      <c r="B11" s="55" t="s">
        <v>36</v>
      </c>
      <c r="C11" s="83">
        <v>50855</v>
      </c>
      <c r="D11" s="79">
        <v>5000</v>
      </c>
      <c r="E11" s="97">
        <f t="shared" si="0"/>
        <v>55855</v>
      </c>
    </row>
    <row r="12" spans="1:5" ht="18" customHeight="1">
      <c r="A12" s="54">
        <v>411131</v>
      </c>
      <c r="B12" s="55" t="s">
        <v>37</v>
      </c>
      <c r="C12" s="83">
        <v>31200</v>
      </c>
      <c r="D12" s="79">
        <v>6240</v>
      </c>
      <c r="E12" s="97">
        <f t="shared" si="0"/>
        <v>37440</v>
      </c>
    </row>
    <row r="13" spans="1:5" ht="18" customHeight="1">
      <c r="A13" s="54">
        <v>411141</v>
      </c>
      <c r="B13" s="55" t="s">
        <v>38</v>
      </c>
      <c r="C13" s="83">
        <v>876</v>
      </c>
      <c r="D13" s="79">
        <v>175.20000000000005</v>
      </c>
      <c r="E13" s="97">
        <f t="shared" si="0"/>
        <v>1051.2</v>
      </c>
    </row>
    <row r="14" spans="1:5" ht="18" customHeight="1">
      <c r="A14" s="52">
        <v>412</v>
      </c>
      <c r="B14" s="53" t="s">
        <v>39</v>
      </c>
      <c r="C14" s="82">
        <v>82512</v>
      </c>
      <c r="D14" s="22">
        <f>D15+D16+D17</f>
        <v>0</v>
      </c>
      <c r="E14" s="98">
        <f t="shared" si="0"/>
        <v>82512</v>
      </c>
    </row>
    <row r="15" spans="1:5" s="9" customFormat="1" ht="18" customHeight="1">
      <c r="A15" s="54">
        <v>412111</v>
      </c>
      <c r="B15" s="55" t="s">
        <v>40</v>
      </c>
      <c r="C15" s="83">
        <v>56438</v>
      </c>
      <c r="D15" s="79"/>
      <c r="E15" s="97">
        <f t="shared" si="0"/>
        <v>56438</v>
      </c>
    </row>
    <row r="16" spans="1:5" ht="18" customHeight="1">
      <c r="A16" s="54">
        <v>412211</v>
      </c>
      <c r="B16" s="55" t="s">
        <v>41</v>
      </c>
      <c r="C16" s="83">
        <v>26074</v>
      </c>
      <c r="D16" s="79"/>
      <c r="E16" s="97">
        <f t="shared" si="0"/>
        <v>26074</v>
      </c>
    </row>
    <row r="17" spans="1:5" ht="18" customHeight="1">
      <c r="A17" s="54">
        <v>412311</v>
      </c>
      <c r="B17" s="55" t="s">
        <v>42</v>
      </c>
      <c r="C17" s="83">
        <v>0</v>
      </c>
      <c r="D17" s="79">
        <v>0</v>
      </c>
      <c r="E17" s="97">
        <f t="shared" si="0"/>
        <v>0</v>
      </c>
    </row>
    <row r="18" spans="1:5" ht="18" customHeight="1">
      <c r="A18" s="52">
        <v>414</v>
      </c>
      <c r="B18" s="53" t="s">
        <v>43</v>
      </c>
      <c r="C18" s="82">
        <v>7000</v>
      </c>
      <c r="D18" s="22">
        <f>D19+D20+D21+D22+D23</f>
        <v>4100</v>
      </c>
      <c r="E18" s="98">
        <f t="shared" si="0"/>
        <v>11100</v>
      </c>
    </row>
    <row r="19" spans="1:5" ht="18" customHeight="1">
      <c r="A19" s="54">
        <v>414111</v>
      </c>
      <c r="B19" s="55" t="s">
        <v>44</v>
      </c>
      <c r="C19" s="83">
        <v>0</v>
      </c>
      <c r="D19" s="79">
        <v>0</v>
      </c>
      <c r="E19" s="97">
        <f t="shared" si="0"/>
        <v>0</v>
      </c>
    </row>
    <row r="20" spans="1:5" ht="18" customHeight="1">
      <c r="A20" s="54">
        <v>414121</v>
      </c>
      <c r="B20" s="55" t="s">
        <v>45</v>
      </c>
      <c r="C20" s="83">
        <v>0</v>
      </c>
      <c r="D20" s="79">
        <v>0</v>
      </c>
      <c r="E20" s="97">
        <f t="shared" si="0"/>
        <v>0</v>
      </c>
    </row>
    <row r="21" spans="1:5" s="9" customFormat="1" ht="18" customHeight="1">
      <c r="A21" s="54">
        <v>414311</v>
      </c>
      <c r="B21" s="55" t="s">
        <v>46</v>
      </c>
      <c r="C21" s="83">
        <v>3000</v>
      </c>
      <c r="D21" s="79">
        <v>3000</v>
      </c>
      <c r="E21" s="97">
        <f t="shared" si="0"/>
        <v>6000</v>
      </c>
    </row>
    <row r="22" spans="1:5" ht="18" customHeight="1">
      <c r="A22" s="54">
        <v>414411</v>
      </c>
      <c r="B22" s="55" t="s">
        <v>47</v>
      </c>
      <c r="C22" s="83">
        <v>3800</v>
      </c>
      <c r="D22" s="79">
        <v>1000</v>
      </c>
      <c r="E22" s="97">
        <f t="shared" si="0"/>
        <v>4800</v>
      </c>
    </row>
    <row r="23" spans="1:5" ht="18" customHeight="1">
      <c r="A23" s="54">
        <v>414314</v>
      </c>
      <c r="B23" s="55" t="s">
        <v>48</v>
      </c>
      <c r="C23" s="83">
        <v>200</v>
      </c>
      <c r="D23" s="79">
        <v>100</v>
      </c>
      <c r="E23" s="97">
        <f t="shared" si="0"/>
        <v>300</v>
      </c>
    </row>
    <row r="24" spans="1:5" ht="18" customHeight="1">
      <c r="A24" s="52">
        <v>415</v>
      </c>
      <c r="B24" s="53" t="s">
        <v>49</v>
      </c>
      <c r="C24" s="82">
        <v>10139</v>
      </c>
      <c r="D24" s="22">
        <f>D25</f>
        <v>0</v>
      </c>
      <c r="E24" s="98">
        <f t="shared" si="0"/>
        <v>10139</v>
      </c>
    </row>
    <row r="25" spans="1:5" ht="18" customHeight="1">
      <c r="A25" s="54">
        <v>415112</v>
      </c>
      <c r="B25" s="55" t="s">
        <v>50</v>
      </c>
      <c r="C25" s="83">
        <v>10139</v>
      </c>
      <c r="D25" s="79">
        <v>0</v>
      </c>
      <c r="E25" s="97">
        <f t="shared" si="0"/>
        <v>10139</v>
      </c>
    </row>
    <row r="26" spans="1:5" ht="21.75" customHeight="1">
      <c r="A26" s="52">
        <v>416</v>
      </c>
      <c r="B26" s="53" t="s">
        <v>51</v>
      </c>
      <c r="C26" s="82">
        <v>9465</v>
      </c>
      <c r="D26" s="22">
        <f>D27+D28</f>
        <v>765</v>
      </c>
      <c r="E26" s="98">
        <f t="shared" si="0"/>
        <v>10230</v>
      </c>
    </row>
    <row r="27" spans="1:5" ht="18.75" customHeight="1">
      <c r="A27" s="54">
        <v>416111</v>
      </c>
      <c r="B27" s="55" t="s">
        <v>52</v>
      </c>
      <c r="C27" s="84">
        <v>7200</v>
      </c>
      <c r="D27" s="79">
        <v>0</v>
      </c>
      <c r="E27" s="97">
        <f t="shared" si="0"/>
        <v>7200</v>
      </c>
    </row>
    <row r="28" spans="1:5" s="9" customFormat="1" ht="18" customHeight="1">
      <c r="A28" s="54">
        <v>416131</v>
      </c>
      <c r="B28" s="55" t="s">
        <v>53</v>
      </c>
      <c r="C28" s="83">
        <v>2265</v>
      </c>
      <c r="D28" s="79">
        <v>765</v>
      </c>
      <c r="E28" s="97">
        <f t="shared" si="0"/>
        <v>3030</v>
      </c>
    </row>
    <row r="29" spans="1:5" ht="18" customHeight="1">
      <c r="A29" s="52">
        <v>42</v>
      </c>
      <c r="B29" s="53" t="s">
        <v>54</v>
      </c>
      <c r="C29" s="82">
        <v>2963631</v>
      </c>
      <c r="D29" s="22">
        <f>D30+D53+D62+D88+D95+D116</f>
        <v>31280</v>
      </c>
      <c r="E29" s="98">
        <f t="shared" si="0"/>
        <v>2994911</v>
      </c>
    </row>
    <row r="30" spans="1:5" s="9" customFormat="1" ht="18" customHeight="1">
      <c r="A30" s="52">
        <v>421</v>
      </c>
      <c r="B30" s="53" t="s">
        <v>55</v>
      </c>
      <c r="C30" s="82">
        <v>58843</v>
      </c>
      <c r="D30" s="22">
        <f>D31+D32+D33+D34+D35+D36+D37+D38+D39+D40+D41+D42+D43+D44+D45+D46+D47+D48+D49+D50+D51+D52</f>
        <v>200</v>
      </c>
      <c r="E30" s="98">
        <f t="shared" si="0"/>
        <v>59043</v>
      </c>
    </row>
    <row r="31" spans="1:5" ht="18" customHeight="1">
      <c r="A31" s="54">
        <v>421111</v>
      </c>
      <c r="B31" s="55" t="s">
        <v>56</v>
      </c>
      <c r="C31" s="83">
        <v>1800</v>
      </c>
      <c r="D31" s="79">
        <v>0</v>
      </c>
      <c r="E31" s="97">
        <f t="shared" si="0"/>
        <v>1800</v>
      </c>
    </row>
    <row r="32" spans="1:5" ht="20.25" customHeight="1">
      <c r="A32" s="54">
        <v>421112</v>
      </c>
      <c r="B32" s="55" t="s">
        <v>57</v>
      </c>
      <c r="C32" s="83">
        <v>50</v>
      </c>
      <c r="D32" s="79">
        <v>0</v>
      </c>
      <c r="E32" s="97">
        <f t="shared" si="0"/>
        <v>50</v>
      </c>
    </row>
    <row r="33" spans="1:5" s="9" customFormat="1" ht="18" customHeight="1">
      <c r="A33" s="54">
        <v>421121</v>
      </c>
      <c r="B33" s="55" t="s">
        <v>58</v>
      </c>
      <c r="C33" s="83">
        <v>20</v>
      </c>
      <c r="D33" s="79">
        <v>0</v>
      </c>
      <c r="E33" s="97">
        <f t="shared" si="0"/>
        <v>20</v>
      </c>
    </row>
    <row r="34" spans="1:5" s="9" customFormat="1" ht="18" customHeight="1">
      <c r="A34" s="54">
        <v>421211</v>
      </c>
      <c r="B34" s="55" t="s">
        <v>59</v>
      </c>
      <c r="C34" s="83">
        <v>14850</v>
      </c>
      <c r="D34" s="79">
        <v>0</v>
      </c>
      <c r="E34" s="97">
        <f t="shared" si="0"/>
        <v>14850</v>
      </c>
    </row>
    <row r="35" spans="1:5" ht="18" customHeight="1">
      <c r="A35" s="54">
        <v>421225</v>
      </c>
      <c r="B35" s="55" t="s">
        <v>60</v>
      </c>
      <c r="C35" s="83">
        <v>27150</v>
      </c>
      <c r="D35" s="79">
        <v>0</v>
      </c>
      <c r="E35" s="97">
        <f t="shared" si="0"/>
        <v>27150</v>
      </c>
    </row>
    <row r="36" spans="1:5" ht="18" customHeight="1">
      <c r="A36" s="54">
        <v>421311</v>
      </c>
      <c r="B36" s="55" t="s">
        <v>61</v>
      </c>
      <c r="C36" s="83">
        <v>1950</v>
      </c>
      <c r="D36" s="79">
        <v>0</v>
      </c>
      <c r="E36" s="97">
        <f t="shared" si="0"/>
        <v>1950</v>
      </c>
    </row>
    <row r="37" spans="1:5" ht="18" customHeight="1">
      <c r="A37" s="54">
        <v>421321</v>
      </c>
      <c r="B37" s="55" t="s">
        <v>62</v>
      </c>
      <c r="C37" s="83">
        <v>360</v>
      </c>
      <c r="D37" s="79">
        <v>0</v>
      </c>
      <c r="E37" s="97">
        <f aca="true" t="shared" si="1" ref="E37:E68">C37+D37</f>
        <v>360</v>
      </c>
    </row>
    <row r="38" spans="1:5" ht="18" customHeight="1">
      <c r="A38" s="54">
        <v>421324</v>
      </c>
      <c r="B38" s="55" t="s">
        <v>63</v>
      </c>
      <c r="C38" s="83">
        <v>948</v>
      </c>
      <c r="D38" s="79">
        <v>0</v>
      </c>
      <c r="E38" s="97">
        <f t="shared" si="1"/>
        <v>948</v>
      </c>
    </row>
    <row r="39" spans="1:5" ht="18" customHeight="1">
      <c r="A39" s="54">
        <v>421325</v>
      </c>
      <c r="B39" s="55" t="s">
        <v>64</v>
      </c>
      <c r="C39" s="83">
        <v>1935</v>
      </c>
      <c r="D39" s="79">
        <v>0</v>
      </c>
      <c r="E39" s="97">
        <f t="shared" si="1"/>
        <v>1935</v>
      </c>
    </row>
    <row r="40" spans="1:5" ht="18" customHeight="1">
      <c r="A40" s="54">
        <v>421391</v>
      </c>
      <c r="B40" s="55" t="s">
        <v>65</v>
      </c>
      <c r="C40" s="83">
        <v>100</v>
      </c>
      <c r="D40" s="79">
        <v>0</v>
      </c>
      <c r="E40" s="97">
        <f t="shared" si="1"/>
        <v>100</v>
      </c>
    </row>
    <row r="41" spans="1:5" ht="18" customHeight="1">
      <c r="A41" s="54">
        <v>421411</v>
      </c>
      <c r="B41" s="55" t="s">
        <v>66</v>
      </c>
      <c r="C41" s="83">
        <v>1600</v>
      </c>
      <c r="D41" s="79">
        <v>0</v>
      </c>
      <c r="E41" s="97">
        <f t="shared" si="1"/>
        <v>1600</v>
      </c>
    </row>
    <row r="42" spans="1:5" ht="18" customHeight="1">
      <c r="A42" s="54">
        <v>421412</v>
      </c>
      <c r="B42" s="55" t="s">
        <v>67</v>
      </c>
      <c r="C42" s="83">
        <v>700</v>
      </c>
      <c r="D42" s="79">
        <v>0</v>
      </c>
      <c r="E42" s="97">
        <f t="shared" si="1"/>
        <v>700</v>
      </c>
    </row>
    <row r="43" spans="1:5" ht="18" customHeight="1">
      <c r="A43" s="54">
        <v>421414</v>
      </c>
      <c r="B43" s="55" t="s">
        <v>68</v>
      </c>
      <c r="C43" s="83">
        <v>840</v>
      </c>
      <c r="D43" s="79">
        <v>0</v>
      </c>
      <c r="E43" s="97">
        <f t="shared" si="1"/>
        <v>840</v>
      </c>
    </row>
    <row r="44" spans="1:5" ht="18" customHeight="1">
      <c r="A44" s="54">
        <v>4214191</v>
      </c>
      <c r="B44" s="55" t="s">
        <v>69</v>
      </c>
      <c r="C44" s="83">
        <v>800</v>
      </c>
      <c r="D44" s="79"/>
      <c r="E44" s="97">
        <f t="shared" si="1"/>
        <v>800</v>
      </c>
    </row>
    <row r="45" spans="1:5" ht="18" customHeight="1">
      <c r="A45" s="54">
        <v>421421</v>
      </c>
      <c r="B45" s="55" t="s">
        <v>70</v>
      </c>
      <c r="C45" s="83">
        <v>1600</v>
      </c>
      <c r="D45" s="79">
        <v>0</v>
      </c>
      <c r="E45" s="97">
        <f t="shared" si="1"/>
        <v>1600</v>
      </c>
    </row>
    <row r="46" spans="1:5" ht="18" customHeight="1">
      <c r="A46" s="54">
        <v>421511</v>
      </c>
      <c r="B46" s="55" t="s">
        <v>71</v>
      </c>
      <c r="C46" s="83">
        <v>1500</v>
      </c>
      <c r="D46" s="79">
        <v>0</v>
      </c>
      <c r="E46" s="97">
        <f t="shared" si="1"/>
        <v>1500</v>
      </c>
    </row>
    <row r="47" spans="1:5" ht="18" customHeight="1">
      <c r="A47" s="54">
        <v>421512</v>
      </c>
      <c r="B47" s="55" t="s">
        <v>72</v>
      </c>
      <c r="C47" s="83">
        <v>900</v>
      </c>
      <c r="D47" s="79">
        <v>200</v>
      </c>
      <c r="E47" s="97">
        <f t="shared" si="1"/>
        <v>1100</v>
      </c>
    </row>
    <row r="48" spans="1:5" ht="18" customHeight="1">
      <c r="A48" s="54">
        <v>421521</v>
      </c>
      <c r="B48" s="55" t="s">
        <v>73</v>
      </c>
      <c r="C48" s="83">
        <v>240</v>
      </c>
      <c r="D48" s="79">
        <v>0</v>
      </c>
      <c r="E48" s="97">
        <f t="shared" si="1"/>
        <v>240</v>
      </c>
    </row>
    <row r="49" spans="1:5" ht="18" customHeight="1">
      <c r="A49" s="54">
        <v>421612</v>
      </c>
      <c r="B49" s="55" t="s">
        <v>74</v>
      </c>
      <c r="C49" s="83">
        <v>150</v>
      </c>
      <c r="D49" s="79">
        <v>0</v>
      </c>
      <c r="E49" s="97">
        <f t="shared" si="1"/>
        <v>150</v>
      </c>
    </row>
    <row r="50" spans="1:5" ht="18" customHeight="1">
      <c r="A50" s="54">
        <v>421619</v>
      </c>
      <c r="B50" s="55" t="s">
        <v>227</v>
      </c>
      <c r="C50" s="83">
        <v>720</v>
      </c>
      <c r="D50" s="79">
        <v>0</v>
      </c>
      <c r="E50" s="97">
        <f t="shared" si="1"/>
        <v>720</v>
      </c>
    </row>
    <row r="51" spans="1:5" ht="18" customHeight="1">
      <c r="A51" s="54">
        <v>421625</v>
      </c>
      <c r="B51" s="55" t="s">
        <v>75</v>
      </c>
      <c r="C51" s="83">
        <v>130</v>
      </c>
      <c r="D51" s="79">
        <v>0</v>
      </c>
      <c r="E51" s="97">
        <f t="shared" si="1"/>
        <v>130</v>
      </c>
    </row>
    <row r="52" spans="1:5" ht="18" customHeight="1">
      <c r="A52" s="54">
        <v>4219191</v>
      </c>
      <c r="B52" s="55" t="s">
        <v>76</v>
      </c>
      <c r="C52" s="83">
        <v>500</v>
      </c>
      <c r="D52" s="79">
        <v>0</v>
      </c>
      <c r="E52" s="97">
        <f t="shared" si="1"/>
        <v>500</v>
      </c>
    </row>
    <row r="53" spans="1:5" ht="18" customHeight="1">
      <c r="A53" s="52">
        <v>422</v>
      </c>
      <c r="B53" s="53" t="s">
        <v>77</v>
      </c>
      <c r="C53" s="82">
        <v>5696</v>
      </c>
      <c r="D53" s="22">
        <f>D54+D55+D56+D57+D58+D59+D60+D61</f>
        <v>800</v>
      </c>
      <c r="E53" s="98">
        <f t="shared" si="1"/>
        <v>6496</v>
      </c>
    </row>
    <row r="54" spans="1:5" ht="18" customHeight="1">
      <c r="A54" s="56">
        <v>422111</v>
      </c>
      <c r="B54" s="57" t="s">
        <v>78</v>
      </c>
      <c r="C54" s="83">
        <v>1500</v>
      </c>
      <c r="D54" s="79">
        <v>0</v>
      </c>
      <c r="E54" s="97">
        <f t="shared" si="1"/>
        <v>1500</v>
      </c>
    </row>
    <row r="55" spans="1:5" ht="18" customHeight="1">
      <c r="A55" s="56">
        <v>422121</v>
      </c>
      <c r="B55" s="57" t="s">
        <v>79</v>
      </c>
      <c r="C55" s="83">
        <v>300</v>
      </c>
      <c r="D55" s="79">
        <v>0</v>
      </c>
      <c r="E55" s="97">
        <f t="shared" si="1"/>
        <v>300</v>
      </c>
    </row>
    <row r="56" spans="1:5" ht="18" customHeight="1">
      <c r="A56" s="56">
        <v>422131</v>
      </c>
      <c r="B56" s="57" t="s">
        <v>80</v>
      </c>
      <c r="C56" s="83">
        <v>650</v>
      </c>
      <c r="D56" s="79">
        <v>0</v>
      </c>
      <c r="E56" s="97">
        <f t="shared" si="1"/>
        <v>650</v>
      </c>
    </row>
    <row r="57" spans="1:5" s="10" customFormat="1" ht="18" customHeight="1">
      <c r="A57" s="56">
        <v>422199</v>
      </c>
      <c r="B57" s="57" t="s">
        <v>81</v>
      </c>
      <c r="C57" s="83">
        <v>300</v>
      </c>
      <c r="D57" s="79"/>
      <c r="E57" s="97">
        <f t="shared" si="1"/>
        <v>300</v>
      </c>
    </row>
    <row r="58" spans="1:5" s="10" customFormat="1" ht="18" customHeight="1">
      <c r="A58" s="56">
        <v>422211</v>
      </c>
      <c r="B58" s="57" t="s">
        <v>82</v>
      </c>
      <c r="C58" s="83">
        <v>700</v>
      </c>
      <c r="D58" s="79">
        <v>300</v>
      </c>
      <c r="E58" s="97">
        <f t="shared" si="1"/>
        <v>1000</v>
      </c>
    </row>
    <row r="59" spans="1:5" s="10" customFormat="1" ht="19.5" customHeight="1">
      <c r="A59" s="56">
        <v>422221</v>
      </c>
      <c r="B59" s="57" t="s">
        <v>83</v>
      </c>
      <c r="C59" s="83">
        <v>1300</v>
      </c>
      <c r="D59" s="79">
        <v>500</v>
      </c>
      <c r="E59" s="97">
        <f t="shared" si="1"/>
        <v>1800</v>
      </c>
    </row>
    <row r="60" spans="1:5" s="10" customFormat="1" ht="18" customHeight="1">
      <c r="A60" s="56">
        <v>422231</v>
      </c>
      <c r="B60" s="57" t="s">
        <v>84</v>
      </c>
      <c r="C60" s="83">
        <v>896</v>
      </c>
      <c r="D60" s="79">
        <v>0</v>
      </c>
      <c r="E60" s="97">
        <f t="shared" si="1"/>
        <v>896</v>
      </c>
    </row>
    <row r="61" spans="1:5" s="10" customFormat="1" ht="18" customHeight="1">
      <c r="A61" s="56">
        <v>422299</v>
      </c>
      <c r="B61" s="57" t="s">
        <v>85</v>
      </c>
      <c r="C61" s="83">
        <v>50</v>
      </c>
      <c r="D61" s="79">
        <v>0</v>
      </c>
      <c r="E61" s="97">
        <f t="shared" si="1"/>
        <v>50</v>
      </c>
    </row>
    <row r="62" spans="1:5" s="10" customFormat="1" ht="18.75" customHeight="1">
      <c r="A62" s="58">
        <v>423</v>
      </c>
      <c r="B62" s="59" t="s">
        <v>86</v>
      </c>
      <c r="C62" s="82">
        <v>116086</v>
      </c>
      <c r="D62" s="80">
        <f>D63+D64+D65+D66+D67+D68+D69+D70+D71+D72+D73+D74+D75+D76+D77+D78+D79+D80+D81+D82+D83+D84+D85+D86+D87</f>
        <v>4530</v>
      </c>
      <c r="E62" s="98">
        <f t="shared" si="1"/>
        <v>120616</v>
      </c>
    </row>
    <row r="63" spans="1:5" s="10" customFormat="1" ht="18" customHeight="1">
      <c r="A63" s="56">
        <v>423111</v>
      </c>
      <c r="B63" s="57" t="s">
        <v>87</v>
      </c>
      <c r="C63" s="83">
        <v>600</v>
      </c>
      <c r="D63" s="79">
        <v>0</v>
      </c>
      <c r="E63" s="97">
        <f t="shared" si="1"/>
        <v>600</v>
      </c>
    </row>
    <row r="64" spans="1:5" s="10" customFormat="1" ht="18" customHeight="1">
      <c r="A64" s="56">
        <v>423191</v>
      </c>
      <c r="B64" s="57" t="s">
        <v>88</v>
      </c>
      <c r="C64" s="83">
        <v>30000</v>
      </c>
      <c r="D64" s="79">
        <v>965</v>
      </c>
      <c r="E64" s="97">
        <f t="shared" si="1"/>
        <v>30965</v>
      </c>
    </row>
    <row r="65" spans="1:5" s="11" customFormat="1" ht="18" customHeight="1">
      <c r="A65" s="56">
        <v>423199</v>
      </c>
      <c r="B65" s="57" t="s">
        <v>89</v>
      </c>
      <c r="C65" s="83">
        <v>390</v>
      </c>
      <c r="D65" s="79">
        <v>0</v>
      </c>
      <c r="E65" s="97">
        <f t="shared" si="1"/>
        <v>390</v>
      </c>
    </row>
    <row r="66" spans="1:5" s="10" customFormat="1" ht="18" customHeight="1">
      <c r="A66" s="56">
        <v>423212</v>
      </c>
      <c r="B66" s="57" t="s">
        <v>90</v>
      </c>
      <c r="C66" s="83">
        <v>49560</v>
      </c>
      <c r="D66" s="79"/>
      <c r="E66" s="97">
        <f t="shared" si="1"/>
        <v>49560</v>
      </c>
    </row>
    <row r="67" spans="1:5" s="10" customFormat="1" ht="18" customHeight="1">
      <c r="A67" s="56">
        <v>423221</v>
      </c>
      <c r="B67" s="57" t="s">
        <v>91</v>
      </c>
      <c r="C67" s="83">
        <v>100</v>
      </c>
      <c r="D67" s="79">
        <v>400</v>
      </c>
      <c r="E67" s="97">
        <f t="shared" si="1"/>
        <v>500</v>
      </c>
    </row>
    <row r="68" spans="1:5" s="10" customFormat="1" ht="18" customHeight="1">
      <c r="A68" s="56">
        <v>423311</v>
      </c>
      <c r="B68" s="57" t="s">
        <v>92</v>
      </c>
      <c r="C68" s="83">
        <v>2957</v>
      </c>
      <c r="D68" s="79">
        <v>0</v>
      </c>
      <c r="E68" s="97">
        <f t="shared" si="1"/>
        <v>2957</v>
      </c>
    </row>
    <row r="69" spans="1:5" s="10" customFormat="1" ht="18" customHeight="1">
      <c r="A69" s="56">
        <v>423321</v>
      </c>
      <c r="B69" s="57" t="s">
        <v>93</v>
      </c>
      <c r="C69" s="83">
        <v>150</v>
      </c>
      <c r="D69" s="79">
        <v>0</v>
      </c>
      <c r="E69" s="97">
        <f aca="true" t="shared" si="2" ref="E69:E100">C69+D69</f>
        <v>150</v>
      </c>
    </row>
    <row r="70" spans="1:5" s="10" customFormat="1" ht="18" customHeight="1">
      <c r="A70" s="56">
        <v>423322</v>
      </c>
      <c r="B70" s="57" t="s">
        <v>94</v>
      </c>
      <c r="C70" s="83">
        <v>64</v>
      </c>
      <c r="D70" s="79">
        <v>0</v>
      </c>
      <c r="E70" s="97">
        <f t="shared" si="2"/>
        <v>64</v>
      </c>
    </row>
    <row r="71" spans="1:5" s="10" customFormat="1" ht="18" customHeight="1">
      <c r="A71" s="56">
        <v>423391</v>
      </c>
      <c r="B71" s="57" t="s">
        <v>95</v>
      </c>
      <c r="C71" s="83">
        <v>100</v>
      </c>
      <c r="D71" s="79">
        <v>300</v>
      </c>
      <c r="E71" s="97">
        <f t="shared" si="2"/>
        <v>400</v>
      </c>
    </row>
    <row r="72" spans="1:5" s="10" customFormat="1" ht="18" customHeight="1">
      <c r="A72" s="56">
        <v>423392</v>
      </c>
      <c r="B72" s="57" t="s">
        <v>96</v>
      </c>
      <c r="C72" s="83">
        <v>200</v>
      </c>
      <c r="D72" s="79">
        <v>500</v>
      </c>
      <c r="E72" s="97">
        <f t="shared" si="2"/>
        <v>700</v>
      </c>
    </row>
    <row r="73" spans="1:5" s="10" customFormat="1" ht="18" customHeight="1">
      <c r="A73" s="56">
        <v>423418</v>
      </c>
      <c r="B73" s="57" t="s">
        <v>97</v>
      </c>
      <c r="C73" s="83">
        <v>840</v>
      </c>
      <c r="D73" s="79">
        <v>0</v>
      </c>
      <c r="E73" s="97">
        <f t="shared" si="2"/>
        <v>840</v>
      </c>
    </row>
    <row r="74" spans="1:5" s="10" customFormat="1" ht="18" customHeight="1">
      <c r="A74" s="56">
        <v>423419</v>
      </c>
      <c r="B74" s="57" t="s">
        <v>202</v>
      </c>
      <c r="C74" s="83">
        <v>5400</v>
      </c>
      <c r="D74" s="79">
        <v>0</v>
      </c>
      <c r="E74" s="97">
        <f t="shared" si="2"/>
        <v>5400</v>
      </c>
    </row>
    <row r="75" spans="1:5" s="10" customFormat="1" ht="18" customHeight="1">
      <c r="A75" s="56">
        <v>423422</v>
      </c>
      <c r="B75" s="57" t="s">
        <v>98</v>
      </c>
      <c r="C75" s="83">
        <v>5520</v>
      </c>
      <c r="D75" s="79">
        <v>0</v>
      </c>
      <c r="E75" s="97">
        <f t="shared" si="2"/>
        <v>5520</v>
      </c>
    </row>
    <row r="76" spans="1:5" s="10" customFormat="1" ht="18" customHeight="1">
      <c r="A76" s="56">
        <v>423432</v>
      </c>
      <c r="B76" s="57" t="s">
        <v>99</v>
      </c>
      <c r="C76" s="83">
        <v>216</v>
      </c>
      <c r="D76" s="79">
        <v>0</v>
      </c>
      <c r="E76" s="97">
        <f t="shared" si="2"/>
        <v>216</v>
      </c>
    </row>
    <row r="77" spans="1:5" s="10" customFormat="1" ht="18" customHeight="1">
      <c r="A77" s="56">
        <v>423521</v>
      </c>
      <c r="B77" s="57" t="s">
        <v>100</v>
      </c>
      <c r="C77" s="83">
        <v>1000</v>
      </c>
      <c r="D77" s="79">
        <v>0</v>
      </c>
      <c r="E77" s="97">
        <f t="shared" si="2"/>
        <v>1000</v>
      </c>
    </row>
    <row r="78" spans="1:5" s="10" customFormat="1" ht="18" customHeight="1">
      <c r="A78" s="60">
        <v>423591</v>
      </c>
      <c r="B78" s="61" t="s">
        <v>101</v>
      </c>
      <c r="C78" s="83">
        <v>4859</v>
      </c>
      <c r="D78" s="79">
        <v>1615</v>
      </c>
      <c r="E78" s="97">
        <f t="shared" si="2"/>
        <v>6474</v>
      </c>
    </row>
    <row r="79" spans="1:5" s="10" customFormat="1" ht="18" customHeight="1">
      <c r="A79" s="56">
        <v>423592</v>
      </c>
      <c r="B79" s="57" t="s">
        <v>102</v>
      </c>
      <c r="C79" s="83">
        <v>1176</v>
      </c>
      <c r="D79" s="79">
        <v>0</v>
      </c>
      <c r="E79" s="97">
        <f t="shared" si="2"/>
        <v>1176</v>
      </c>
    </row>
    <row r="80" spans="1:5" s="10" customFormat="1" ht="18" customHeight="1">
      <c r="A80" s="56">
        <v>4235921</v>
      </c>
      <c r="B80" s="57" t="s">
        <v>103</v>
      </c>
      <c r="C80" s="83">
        <v>4000</v>
      </c>
      <c r="D80" s="79">
        <v>0</v>
      </c>
      <c r="E80" s="97">
        <f t="shared" si="2"/>
        <v>4000</v>
      </c>
    </row>
    <row r="81" spans="1:5" s="10" customFormat="1" ht="20.25" customHeight="1">
      <c r="A81" s="56">
        <v>4235922</v>
      </c>
      <c r="B81" s="57" t="s">
        <v>104</v>
      </c>
      <c r="C81" s="83">
        <v>1188</v>
      </c>
      <c r="D81" s="79">
        <v>200</v>
      </c>
      <c r="E81" s="97">
        <f t="shared" si="2"/>
        <v>1388</v>
      </c>
    </row>
    <row r="82" spans="1:5" s="10" customFormat="1" ht="18" customHeight="1">
      <c r="A82" s="56">
        <v>423593</v>
      </c>
      <c r="B82" s="57" t="s">
        <v>105</v>
      </c>
      <c r="C82" s="83">
        <v>1176</v>
      </c>
      <c r="D82" s="79">
        <v>0</v>
      </c>
      <c r="E82" s="97">
        <f t="shared" si="2"/>
        <v>1176</v>
      </c>
    </row>
    <row r="83" spans="1:5" s="10" customFormat="1" ht="18" customHeight="1">
      <c r="A83" s="56">
        <v>423612</v>
      </c>
      <c r="B83" s="57" t="s">
        <v>106</v>
      </c>
      <c r="C83" s="83">
        <v>300</v>
      </c>
      <c r="D83" s="79">
        <v>200</v>
      </c>
      <c r="E83" s="97">
        <f t="shared" si="2"/>
        <v>500</v>
      </c>
    </row>
    <row r="84" spans="1:5" s="10" customFormat="1" ht="18" customHeight="1">
      <c r="A84" s="56">
        <v>4237111</v>
      </c>
      <c r="B84" s="57" t="s">
        <v>203</v>
      </c>
      <c r="C84" s="83">
        <v>950</v>
      </c>
      <c r="D84" s="79">
        <v>0</v>
      </c>
      <c r="E84" s="97">
        <f t="shared" si="2"/>
        <v>950</v>
      </c>
    </row>
    <row r="85" spans="1:5" s="10" customFormat="1" ht="18" customHeight="1">
      <c r="A85" s="56">
        <v>423911</v>
      </c>
      <c r="B85" s="57" t="s">
        <v>107</v>
      </c>
      <c r="C85" s="83">
        <v>240</v>
      </c>
      <c r="D85" s="79">
        <v>250</v>
      </c>
      <c r="E85" s="97">
        <f t="shared" si="2"/>
        <v>490</v>
      </c>
    </row>
    <row r="86" spans="1:5" ht="18" customHeight="1">
      <c r="A86" s="56">
        <v>4239111</v>
      </c>
      <c r="B86" s="57" t="s">
        <v>108</v>
      </c>
      <c r="C86" s="83">
        <v>4320</v>
      </c>
      <c r="D86" s="79"/>
      <c r="E86" s="97">
        <f t="shared" si="2"/>
        <v>4320</v>
      </c>
    </row>
    <row r="87" spans="1:5" ht="18" customHeight="1">
      <c r="A87" s="56">
        <v>4239112</v>
      </c>
      <c r="B87" s="57" t="s">
        <v>109</v>
      </c>
      <c r="C87" s="83">
        <v>780</v>
      </c>
      <c r="D87" s="79">
        <v>100</v>
      </c>
      <c r="E87" s="97">
        <f t="shared" si="2"/>
        <v>880</v>
      </c>
    </row>
    <row r="88" spans="1:5" s="10" customFormat="1" ht="18" customHeight="1">
      <c r="A88" s="58">
        <v>424</v>
      </c>
      <c r="B88" s="59" t="s">
        <v>110</v>
      </c>
      <c r="C88" s="82">
        <v>37084</v>
      </c>
      <c r="D88" s="22">
        <f>D89+D90+D91+D92+D93+D94</f>
        <v>0</v>
      </c>
      <c r="E88" s="98">
        <f t="shared" si="2"/>
        <v>37084</v>
      </c>
    </row>
    <row r="89" spans="1:5" s="10" customFormat="1" ht="18" customHeight="1">
      <c r="A89" s="56">
        <v>424341</v>
      </c>
      <c r="B89" s="57" t="s">
        <v>111</v>
      </c>
      <c r="C89" s="83">
        <v>4200</v>
      </c>
      <c r="D89" s="79">
        <v>0</v>
      </c>
      <c r="E89" s="97">
        <f t="shared" si="2"/>
        <v>4200</v>
      </c>
    </row>
    <row r="90" spans="1:5" s="10" customFormat="1" ht="18" customHeight="1">
      <c r="A90" s="56">
        <v>424351</v>
      </c>
      <c r="B90" s="62" t="s">
        <v>112</v>
      </c>
      <c r="C90" s="83">
        <v>360</v>
      </c>
      <c r="D90" s="79">
        <v>0</v>
      </c>
      <c r="E90" s="97">
        <f t="shared" si="2"/>
        <v>360</v>
      </c>
    </row>
    <row r="91" spans="1:5" s="11" customFormat="1" ht="18" customHeight="1">
      <c r="A91" s="56">
        <v>424911</v>
      </c>
      <c r="B91" s="57" t="s">
        <v>113</v>
      </c>
      <c r="C91" s="83">
        <v>1176</v>
      </c>
      <c r="D91" s="79">
        <v>0</v>
      </c>
      <c r="E91" s="97">
        <f t="shared" si="2"/>
        <v>1176</v>
      </c>
    </row>
    <row r="92" spans="1:5" s="10" customFormat="1" ht="18" customHeight="1">
      <c r="A92" s="56">
        <v>4249111</v>
      </c>
      <c r="B92" s="57" t="s">
        <v>114</v>
      </c>
      <c r="C92" s="83">
        <v>8160</v>
      </c>
      <c r="D92" s="79">
        <v>0</v>
      </c>
      <c r="E92" s="97">
        <f t="shared" si="2"/>
        <v>8160</v>
      </c>
    </row>
    <row r="93" spans="1:5" s="10" customFormat="1" ht="18.75" customHeight="1">
      <c r="A93" s="56">
        <v>4249117</v>
      </c>
      <c r="B93" s="57" t="s">
        <v>235</v>
      </c>
      <c r="C93" s="83">
        <v>6177</v>
      </c>
      <c r="D93" s="79">
        <v>0</v>
      </c>
      <c r="E93" s="97">
        <f t="shared" si="2"/>
        <v>6177</v>
      </c>
    </row>
    <row r="94" spans="1:5" s="10" customFormat="1" ht="18" customHeight="1">
      <c r="A94" s="56">
        <v>4249118</v>
      </c>
      <c r="B94" s="57" t="s">
        <v>236</v>
      </c>
      <c r="C94" s="83">
        <v>17011</v>
      </c>
      <c r="D94" s="79">
        <v>0</v>
      </c>
      <c r="E94" s="97">
        <f t="shared" si="2"/>
        <v>17011</v>
      </c>
    </row>
    <row r="95" spans="1:5" s="10" customFormat="1" ht="18" customHeight="1">
      <c r="A95" s="58">
        <v>425</v>
      </c>
      <c r="B95" s="59" t="s">
        <v>115</v>
      </c>
      <c r="C95" s="82">
        <v>24821</v>
      </c>
      <c r="D95" s="22">
        <f>D96+D97+D98+D99+D100+D101+D102+D103+D104+D105+D106+D107+D108+D109+D110+D111+D112+D113+D114+D115</f>
        <v>5400</v>
      </c>
      <c r="E95" s="98">
        <f t="shared" si="2"/>
        <v>30221</v>
      </c>
    </row>
    <row r="96" spans="1:5" s="11" customFormat="1" ht="18" customHeight="1">
      <c r="A96" s="56">
        <v>425111</v>
      </c>
      <c r="B96" s="57" t="s">
        <v>116</v>
      </c>
      <c r="C96" s="83">
        <v>1188</v>
      </c>
      <c r="D96" s="79">
        <v>0</v>
      </c>
      <c r="E96" s="97">
        <f t="shared" si="2"/>
        <v>1188</v>
      </c>
    </row>
    <row r="97" spans="1:5" s="10" customFormat="1" ht="18" customHeight="1">
      <c r="A97" s="56">
        <v>425112</v>
      </c>
      <c r="B97" s="57" t="s">
        <v>117</v>
      </c>
      <c r="C97" s="83">
        <v>588</v>
      </c>
      <c r="D97" s="79"/>
      <c r="E97" s="97">
        <f t="shared" si="2"/>
        <v>588</v>
      </c>
    </row>
    <row r="98" spans="1:5" s="10" customFormat="1" ht="18" customHeight="1">
      <c r="A98" s="56">
        <v>425113</v>
      </c>
      <c r="B98" s="57" t="s">
        <v>118</v>
      </c>
      <c r="C98" s="83">
        <v>3000</v>
      </c>
      <c r="D98" s="79"/>
      <c r="E98" s="97">
        <f t="shared" si="2"/>
        <v>3000</v>
      </c>
    </row>
    <row r="99" spans="1:5" s="10" customFormat="1" ht="18" customHeight="1">
      <c r="A99" s="56">
        <v>425114</v>
      </c>
      <c r="B99" s="62" t="s">
        <v>119</v>
      </c>
      <c r="C99" s="83">
        <v>1188</v>
      </c>
      <c r="D99" s="79"/>
      <c r="E99" s="97">
        <f t="shared" si="2"/>
        <v>1188</v>
      </c>
    </row>
    <row r="100" spans="1:5" s="10" customFormat="1" ht="18" customHeight="1">
      <c r="A100" s="56">
        <v>425115</v>
      </c>
      <c r="B100" s="57" t="s">
        <v>120</v>
      </c>
      <c r="C100" s="83">
        <v>1188</v>
      </c>
      <c r="D100" s="79"/>
      <c r="E100" s="97">
        <f t="shared" si="2"/>
        <v>1188</v>
      </c>
    </row>
    <row r="101" spans="1:5" s="10" customFormat="1" ht="18" customHeight="1">
      <c r="A101" s="56">
        <v>425116</v>
      </c>
      <c r="B101" s="57" t="s">
        <v>121</v>
      </c>
      <c r="C101" s="83">
        <v>120</v>
      </c>
      <c r="D101" s="79"/>
      <c r="E101" s="97">
        <f aca="true" t="shared" si="3" ref="E101:E132">C101+D101</f>
        <v>120</v>
      </c>
    </row>
    <row r="102" spans="1:5" s="10" customFormat="1" ht="17.25" customHeight="1">
      <c r="A102" s="56">
        <v>425117</v>
      </c>
      <c r="B102" s="57" t="s">
        <v>122</v>
      </c>
      <c r="C102" s="83">
        <v>300</v>
      </c>
      <c r="D102" s="79"/>
      <c r="E102" s="97">
        <f t="shared" si="3"/>
        <v>300</v>
      </c>
    </row>
    <row r="103" spans="1:5" s="10" customFormat="1" ht="36" customHeight="1">
      <c r="A103" s="56">
        <v>425118</v>
      </c>
      <c r="B103" s="57" t="s">
        <v>240</v>
      </c>
      <c r="C103" s="83">
        <v>720</v>
      </c>
      <c r="D103" s="79">
        <v>5400</v>
      </c>
      <c r="E103" s="97">
        <f t="shared" si="3"/>
        <v>6120</v>
      </c>
    </row>
    <row r="104" spans="1:5" s="10" customFormat="1" ht="18" customHeight="1">
      <c r="A104" s="56">
        <v>425119</v>
      </c>
      <c r="B104" s="57" t="s">
        <v>123</v>
      </c>
      <c r="C104" s="83">
        <v>1188</v>
      </c>
      <c r="D104" s="79"/>
      <c r="E104" s="97">
        <f t="shared" si="3"/>
        <v>1188</v>
      </c>
    </row>
    <row r="105" spans="1:5" s="10" customFormat="1" ht="18" customHeight="1">
      <c r="A105" s="56">
        <v>425211</v>
      </c>
      <c r="B105" s="57" t="s">
        <v>124</v>
      </c>
      <c r="C105" s="83">
        <v>1200</v>
      </c>
      <c r="D105" s="79"/>
      <c r="E105" s="97">
        <f t="shared" si="3"/>
        <v>1200</v>
      </c>
    </row>
    <row r="106" spans="1:5" s="10" customFormat="1" ht="18" customHeight="1">
      <c r="A106" s="56">
        <v>425221</v>
      </c>
      <c r="B106" s="57" t="s">
        <v>125</v>
      </c>
      <c r="C106" s="83">
        <v>1188</v>
      </c>
      <c r="D106" s="79">
        <v>0</v>
      </c>
      <c r="E106" s="97">
        <f t="shared" si="3"/>
        <v>1188</v>
      </c>
    </row>
    <row r="107" spans="1:5" s="10" customFormat="1" ht="18" customHeight="1">
      <c r="A107" s="56">
        <v>425222</v>
      </c>
      <c r="B107" s="57" t="s">
        <v>126</v>
      </c>
      <c r="C107" s="83">
        <v>245</v>
      </c>
      <c r="D107" s="79">
        <v>0</v>
      </c>
      <c r="E107" s="97">
        <f t="shared" si="3"/>
        <v>245</v>
      </c>
    </row>
    <row r="108" spans="1:5" s="10" customFormat="1" ht="18" customHeight="1" thickBot="1">
      <c r="A108" s="56">
        <v>425223</v>
      </c>
      <c r="B108" s="57" t="s">
        <v>127</v>
      </c>
      <c r="C108" s="83">
        <v>240</v>
      </c>
      <c r="D108" s="79">
        <v>0</v>
      </c>
      <c r="E108" s="97">
        <f t="shared" si="3"/>
        <v>240</v>
      </c>
    </row>
    <row r="109" spans="1:7" s="10" customFormat="1" ht="18" customHeight="1" thickBot="1">
      <c r="A109" s="56">
        <v>425225</v>
      </c>
      <c r="B109" s="57" t="s">
        <v>204</v>
      </c>
      <c r="C109" s="83">
        <v>120</v>
      </c>
      <c r="D109" s="79">
        <v>0</v>
      </c>
      <c r="E109" s="97">
        <f t="shared" si="3"/>
        <v>120</v>
      </c>
      <c r="G109" s="104"/>
    </row>
    <row r="110" spans="1:5" s="10" customFormat="1" ht="18" customHeight="1">
      <c r="A110" s="56">
        <v>425227</v>
      </c>
      <c r="B110" s="57" t="s">
        <v>128</v>
      </c>
      <c r="C110" s="83">
        <v>120</v>
      </c>
      <c r="D110" s="79">
        <v>0</v>
      </c>
      <c r="E110" s="97">
        <f t="shared" si="3"/>
        <v>120</v>
      </c>
    </row>
    <row r="111" spans="1:5" s="10" customFormat="1" ht="18.75" customHeight="1">
      <c r="A111" s="56">
        <v>425229</v>
      </c>
      <c r="B111" s="57" t="s">
        <v>129</v>
      </c>
      <c r="C111" s="83">
        <v>480</v>
      </c>
      <c r="D111" s="79">
        <v>0</v>
      </c>
      <c r="E111" s="97">
        <f t="shared" si="3"/>
        <v>480</v>
      </c>
    </row>
    <row r="112" spans="1:5" s="10" customFormat="1" ht="18" customHeight="1">
      <c r="A112" s="60">
        <v>425252</v>
      </c>
      <c r="B112" s="57" t="s">
        <v>212</v>
      </c>
      <c r="C112" s="83">
        <v>6600</v>
      </c>
      <c r="D112" s="79">
        <v>0</v>
      </c>
      <c r="E112" s="97">
        <f t="shared" si="3"/>
        <v>6600</v>
      </c>
    </row>
    <row r="113" spans="1:5" s="10" customFormat="1" ht="18" customHeight="1">
      <c r="A113" s="56">
        <v>425253</v>
      </c>
      <c r="B113" s="57" t="s">
        <v>228</v>
      </c>
      <c r="C113" s="83">
        <v>3000</v>
      </c>
      <c r="D113" s="79">
        <v>0</v>
      </c>
      <c r="E113" s="97">
        <f t="shared" si="3"/>
        <v>3000</v>
      </c>
    </row>
    <row r="114" spans="1:5" s="10" customFormat="1" ht="20.25" customHeight="1">
      <c r="A114" s="60">
        <v>425281</v>
      </c>
      <c r="B114" s="57" t="s">
        <v>130</v>
      </c>
      <c r="C114" s="83">
        <v>960</v>
      </c>
      <c r="D114" s="79">
        <v>0</v>
      </c>
      <c r="E114" s="97">
        <f t="shared" si="3"/>
        <v>960</v>
      </c>
    </row>
    <row r="115" spans="1:5" s="10" customFormat="1" ht="20.25" customHeight="1">
      <c r="A115" s="56">
        <v>425291</v>
      </c>
      <c r="B115" s="57" t="s">
        <v>131</v>
      </c>
      <c r="C115" s="83">
        <v>1188</v>
      </c>
      <c r="D115" s="79">
        <v>0</v>
      </c>
      <c r="E115" s="97">
        <f t="shared" si="3"/>
        <v>1188</v>
      </c>
    </row>
    <row r="116" spans="1:5" s="10" customFormat="1" ht="18" customHeight="1">
      <c r="A116" s="63">
        <v>426</v>
      </c>
      <c r="B116" s="59" t="s">
        <v>132</v>
      </c>
      <c r="C116" s="82">
        <v>2721101</v>
      </c>
      <c r="D116" s="22">
        <f>D117+D118+D119+D120+D121+D122+D123+D124+D125+D126+D127+D128+D129+D130+D131+D132+D133+D134+D135+D136+D137+D138+D139+D140+D141+D142+D143+D144+D145+D146+D147+D148+D149+D150+D151+D152+D153+D154+D155+D156</f>
        <v>20350</v>
      </c>
      <c r="E116" s="98">
        <f t="shared" si="3"/>
        <v>2741451</v>
      </c>
    </row>
    <row r="117" spans="1:5" s="10" customFormat="1" ht="18" customHeight="1">
      <c r="A117" s="56">
        <v>426111</v>
      </c>
      <c r="B117" s="57" t="s">
        <v>133</v>
      </c>
      <c r="C117" s="83">
        <v>4320</v>
      </c>
      <c r="D117" s="79">
        <v>0</v>
      </c>
      <c r="E117" s="97">
        <f t="shared" si="3"/>
        <v>4320</v>
      </c>
    </row>
    <row r="118" spans="1:5" s="11" customFormat="1" ht="18" customHeight="1">
      <c r="A118" s="56">
        <v>426121</v>
      </c>
      <c r="B118" s="61" t="s">
        <v>134</v>
      </c>
      <c r="C118" s="83">
        <v>660</v>
      </c>
      <c r="D118" s="79">
        <v>0</v>
      </c>
      <c r="E118" s="97">
        <f t="shared" si="3"/>
        <v>660</v>
      </c>
    </row>
    <row r="119" spans="1:5" s="10" customFormat="1" ht="18" customHeight="1">
      <c r="A119" s="56">
        <v>426124</v>
      </c>
      <c r="B119" s="57" t="s">
        <v>237</v>
      </c>
      <c r="C119" s="83">
        <v>600</v>
      </c>
      <c r="D119" s="79">
        <v>150</v>
      </c>
      <c r="E119" s="97">
        <f t="shared" si="3"/>
        <v>750</v>
      </c>
    </row>
    <row r="120" spans="1:5" s="10" customFormat="1" ht="31.5" customHeight="1">
      <c r="A120" s="56">
        <v>426191</v>
      </c>
      <c r="B120" s="64" t="s">
        <v>205</v>
      </c>
      <c r="C120" s="83">
        <v>600</v>
      </c>
      <c r="D120" s="79">
        <v>0</v>
      </c>
      <c r="E120" s="97">
        <f t="shared" si="3"/>
        <v>600</v>
      </c>
    </row>
    <row r="121" spans="1:5" s="10" customFormat="1" ht="18" customHeight="1">
      <c r="A121" s="56">
        <v>426211</v>
      </c>
      <c r="B121" s="57" t="s">
        <v>135</v>
      </c>
      <c r="C121" s="83">
        <v>60</v>
      </c>
      <c r="D121" s="79">
        <v>0</v>
      </c>
      <c r="E121" s="97">
        <f t="shared" si="3"/>
        <v>60</v>
      </c>
    </row>
    <row r="122" spans="1:5" s="10" customFormat="1" ht="19.5" customHeight="1">
      <c r="A122" s="56">
        <v>426221</v>
      </c>
      <c r="B122" s="57" t="s">
        <v>136</v>
      </c>
      <c r="C122" s="83">
        <v>100</v>
      </c>
      <c r="D122" s="79">
        <v>100</v>
      </c>
      <c r="E122" s="97">
        <f t="shared" si="3"/>
        <v>200</v>
      </c>
    </row>
    <row r="123" spans="1:5" s="10" customFormat="1" ht="18" customHeight="1">
      <c r="A123" s="56">
        <v>426311</v>
      </c>
      <c r="B123" s="57" t="s">
        <v>137</v>
      </c>
      <c r="C123" s="83">
        <v>420</v>
      </c>
      <c r="D123" s="79">
        <v>0</v>
      </c>
      <c r="E123" s="97">
        <f t="shared" si="3"/>
        <v>420</v>
      </c>
    </row>
    <row r="124" spans="1:5" s="10" customFormat="1" ht="18" customHeight="1">
      <c r="A124" s="56">
        <v>426312</v>
      </c>
      <c r="B124" s="57" t="s">
        <v>138</v>
      </c>
      <c r="C124" s="83">
        <v>396</v>
      </c>
      <c r="D124" s="79">
        <v>0</v>
      </c>
      <c r="E124" s="97">
        <f t="shared" si="3"/>
        <v>396</v>
      </c>
    </row>
    <row r="125" spans="1:5" s="10" customFormat="1" ht="18" customHeight="1">
      <c r="A125" s="56">
        <v>426411</v>
      </c>
      <c r="B125" s="57" t="s">
        <v>139</v>
      </c>
      <c r="C125" s="83">
        <v>3960</v>
      </c>
      <c r="D125" s="79">
        <v>2000</v>
      </c>
      <c r="E125" s="97">
        <f t="shared" si="3"/>
        <v>5960</v>
      </c>
    </row>
    <row r="126" spans="1:5" s="10" customFormat="1" ht="18" customHeight="1">
      <c r="A126" s="56">
        <v>426413</v>
      </c>
      <c r="B126" s="57" t="s">
        <v>140</v>
      </c>
      <c r="C126" s="83">
        <v>360</v>
      </c>
      <c r="D126" s="79">
        <v>0</v>
      </c>
      <c r="E126" s="97">
        <f t="shared" si="3"/>
        <v>360</v>
      </c>
    </row>
    <row r="127" spans="1:5" s="10" customFormat="1" ht="18" customHeight="1">
      <c r="A127" s="56">
        <v>426491</v>
      </c>
      <c r="B127" s="57" t="s">
        <v>141</v>
      </c>
      <c r="C127" s="83">
        <v>828</v>
      </c>
      <c r="D127" s="79">
        <v>0</v>
      </c>
      <c r="E127" s="97">
        <f t="shared" si="3"/>
        <v>828</v>
      </c>
    </row>
    <row r="128" spans="1:5" s="10" customFormat="1" ht="18" customHeight="1">
      <c r="A128" s="56">
        <v>426531</v>
      </c>
      <c r="B128" s="61" t="s">
        <v>142</v>
      </c>
      <c r="C128" s="83">
        <v>250</v>
      </c>
      <c r="D128" s="79">
        <v>0</v>
      </c>
      <c r="E128" s="97">
        <f t="shared" si="3"/>
        <v>250</v>
      </c>
    </row>
    <row r="129" spans="1:5" s="10" customFormat="1" ht="18" customHeight="1">
      <c r="A129" s="56">
        <v>426541</v>
      </c>
      <c r="B129" s="61" t="s">
        <v>143</v>
      </c>
      <c r="C129" s="83">
        <v>250</v>
      </c>
      <c r="D129" s="79">
        <v>0</v>
      </c>
      <c r="E129" s="97">
        <f t="shared" si="3"/>
        <v>250</v>
      </c>
    </row>
    <row r="130" spans="1:5" s="10" customFormat="1" ht="18" customHeight="1">
      <c r="A130" s="56">
        <v>426591</v>
      </c>
      <c r="B130" s="61" t="s">
        <v>144</v>
      </c>
      <c r="C130" s="83">
        <v>336</v>
      </c>
      <c r="D130" s="79">
        <v>0</v>
      </c>
      <c r="E130" s="97">
        <f t="shared" si="3"/>
        <v>336</v>
      </c>
    </row>
    <row r="131" spans="1:5" s="10" customFormat="1" ht="18" customHeight="1">
      <c r="A131" s="56">
        <v>426711</v>
      </c>
      <c r="B131" s="57" t="s">
        <v>145</v>
      </c>
      <c r="C131" s="83">
        <v>2400</v>
      </c>
      <c r="D131" s="79">
        <v>0</v>
      </c>
      <c r="E131" s="97">
        <f t="shared" si="3"/>
        <v>2400</v>
      </c>
    </row>
    <row r="132" spans="1:5" s="10" customFormat="1" ht="18" customHeight="1">
      <c r="A132" s="56">
        <v>4267111</v>
      </c>
      <c r="B132" s="57" t="s">
        <v>146</v>
      </c>
      <c r="C132" s="83">
        <v>1800</v>
      </c>
      <c r="D132" s="79">
        <v>0</v>
      </c>
      <c r="E132" s="97">
        <f t="shared" si="3"/>
        <v>1800</v>
      </c>
    </row>
    <row r="133" spans="1:5" s="10" customFormat="1" ht="18.75" customHeight="1">
      <c r="A133" s="56">
        <v>4267112</v>
      </c>
      <c r="B133" s="57" t="s">
        <v>147</v>
      </c>
      <c r="C133" s="83">
        <v>1200</v>
      </c>
      <c r="D133" s="79">
        <v>0</v>
      </c>
      <c r="E133" s="97">
        <f aca="true" t="shared" si="4" ref="E133:E164">C133+D133</f>
        <v>1200</v>
      </c>
    </row>
    <row r="134" spans="1:5" s="10" customFormat="1" ht="18" customHeight="1">
      <c r="A134" s="56">
        <v>426721</v>
      </c>
      <c r="B134" s="61" t="s">
        <v>148</v>
      </c>
      <c r="C134" s="83">
        <v>28800</v>
      </c>
      <c r="D134" s="79">
        <v>9000</v>
      </c>
      <c r="E134" s="97">
        <f t="shared" si="4"/>
        <v>37800</v>
      </c>
    </row>
    <row r="135" spans="1:5" s="10" customFormat="1" ht="18" customHeight="1">
      <c r="A135" s="56">
        <v>426741</v>
      </c>
      <c r="B135" s="61" t="s">
        <v>149</v>
      </c>
      <c r="C135" s="83">
        <v>13200</v>
      </c>
      <c r="D135" s="79">
        <v>0</v>
      </c>
      <c r="E135" s="97">
        <f t="shared" si="4"/>
        <v>13200</v>
      </c>
    </row>
    <row r="136" spans="1:5" s="10" customFormat="1" ht="18" customHeight="1">
      <c r="A136" s="56">
        <v>426751</v>
      </c>
      <c r="B136" s="61" t="s">
        <v>150</v>
      </c>
      <c r="C136" s="83">
        <v>2628083</v>
      </c>
      <c r="D136" s="79">
        <v>0</v>
      </c>
      <c r="E136" s="97">
        <f t="shared" si="4"/>
        <v>2628083</v>
      </c>
    </row>
    <row r="137" spans="1:5" s="10" customFormat="1" ht="18" customHeight="1">
      <c r="A137" s="56">
        <v>4267511</v>
      </c>
      <c r="B137" s="61" t="s">
        <v>151</v>
      </c>
      <c r="C137" s="83">
        <v>100</v>
      </c>
      <c r="D137" s="79">
        <v>200</v>
      </c>
      <c r="E137" s="97">
        <f t="shared" si="4"/>
        <v>300</v>
      </c>
    </row>
    <row r="138" spans="1:5" s="10" customFormat="1" ht="64.5" customHeight="1">
      <c r="A138" s="56">
        <v>426791</v>
      </c>
      <c r="B138" s="61" t="s">
        <v>234</v>
      </c>
      <c r="C138" s="83">
        <v>4800</v>
      </c>
      <c r="D138" s="79">
        <v>0</v>
      </c>
      <c r="E138" s="97">
        <f t="shared" si="4"/>
        <v>4800</v>
      </c>
    </row>
    <row r="139" spans="1:5" s="10" customFormat="1" ht="18" customHeight="1">
      <c r="A139" s="56">
        <v>4267911</v>
      </c>
      <c r="B139" s="57" t="s">
        <v>152</v>
      </c>
      <c r="C139" s="83">
        <v>2760</v>
      </c>
      <c r="D139" s="79">
        <v>1000</v>
      </c>
      <c r="E139" s="97">
        <f t="shared" si="4"/>
        <v>3760</v>
      </c>
    </row>
    <row r="140" spans="1:5" s="10" customFormat="1" ht="18" customHeight="1">
      <c r="A140" s="56">
        <v>4267912</v>
      </c>
      <c r="B140" s="57" t="s">
        <v>153</v>
      </c>
      <c r="C140" s="83">
        <v>960</v>
      </c>
      <c r="D140" s="79">
        <v>0</v>
      </c>
      <c r="E140" s="97">
        <f t="shared" si="4"/>
        <v>960</v>
      </c>
    </row>
    <row r="141" spans="1:5" s="10" customFormat="1" ht="18" customHeight="1">
      <c r="A141" s="56">
        <v>4267913</v>
      </c>
      <c r="B141" s="57" t="s">
        <v>154</v>
      </c>
      <c r="C141" s="83">
        <v>600</v>
      </c>
      <c r="D141" s="79">
        <v>400</v>
      </c>
      <c r="E141" s="97">
        <f t="shared" si="4"/>
        <v>1000</v>
      </c>
    </row>
    <row r="142" spans="1:5" s="10" customFormat="1" ht="18" customHeight="1">
      <c r="A142" s="56">
        <v>4267914</v>
      </c>
      <c r="B142" s="57" t="s">
        <v>155</v>
      </c>
      <c r="C142" s="83">
        <v>960</v>
      </c>
      <c r="D142" s="79">
        <v>0</v>
      </c>
      <c r="E142" s="97">
        <f t="shared" si="4"/>
        <v>960</v>
      </c>
    </row>
    <row r="143" spans="1:5" s="10" customFormat="1" ht="18" customHeight="1">
      <c r="A143" s="56">
        <v>4267915</v>
      </c>
      <c r="B143" s="57" t="s">
        <v>206</v>
      </c>
      <c r="C143" s="83">
        <v>1140</v>
      </c>
      <c r="D143" s="79">
        <v>500</v>
      </c>
      <c r="E143" s="97">
        <f t="shared" si="4"/>
        <v>1640</v>
      </c>
    </row>
    <row r="144" spans="1:5" s="10" customFormat="1" ht="18" customHeight="1">
      <c r="A144" s="56">
        <v>4267916</v>
      </c>
      <c r="B144" s="57" t="s">
        <v>156</v>
      </c>
      <c r="C144" s="83">
        <v>6000</v>
      </c>
      <c r="D144" s="79">
        <v>0</v>
      </c>
      <c r="E144" s="97">
        <f t="shared" si="4"/>
        <v>6000</v>
      </c>
    </row>
    <row r="145" spans="1:5" s="10" customFormat="1" ht="18.75" customHeight="1">
      <c r="A145" s="56">
        <v>4267917</v>
      </c>
      <c r="B145" s="57" t="s">
        <v>157</v>
      </c>
      <c r="C145" s="83">
        <v>7400</v>
      </c>
      <c r="D145" s="79">
        <v>4500</v>
      </c>
      <c r="E145" s="97">
        <f t="shared" si="4"/>
        <v>11900</v>
      </c>
    </row>
    <row r="146" spans="1:5" s="10" customFormat="1" ht="18" customHeight="1">
      <c r="A146" s="56">
        <v>426811</v>
      </c>
      <c r="B146" s="57" t="s">
        <v>158</v>
      </c>
      <c r="C146" s="83">
        <v>960</v>
      </c>
      <c r="D146" s="79">
        <v>0</v>
      </c>
      <c r="E146" s="97">
        <f t="shared" si="4"/>
        <v>960</v>
      </c>
    </row>
    <row r="147" spans="1:5" s="10" customFormat="1" ht="18" customHeight="1">
      <c r="A147" s="56">
        <v>426821</v>
      </c>
      <c r="B147" s="65" t="s">
        <v>207</v>
      </c>
      <c r="C147" s="83">
        <v>1200</v>
      </c>
      <c r="D147" s="79">
        <v>500</v>
      </c>
      <c r="E147" s="97">
        <f t="shared" si="4"/>
        <v>1700</v>
      </c>
    </row>
    <row r="148" spans="1:5" s="10" customFormat="1" ht="18" customHeight="1">
      <c r="A148" s="56">
        <v>426822</v>
      </c>
      <c r="B148" s="65" t="s">
        <v>208</v>
      </c>
      <c r="C148" s="83">
        <v>1320</v>
      </c>
      <c r="D148" s="79">
        <v>500</v>
      </c>
      <c r="E148" s="97">
        <f t="shared" si="4"/>
        <v>1820</v>
      </c>
    </row>
    <row r="149" spans="1:5" s="10" customFormat="1" ht="18" customHeight="1">
      <c r="A149" s="56">
        <v>426829</v>
      </c>
      <c r="B149" s="65" t="s">
        <v>229</v>
      </c>
      <c r="C149" s="83">
        <v>100</v>
      </c>
      <c r="D149" s="79">
        <v>200</v>
      </c>
      <c r="E149" s="97">
        <f t="shared" si="4"/>
        <v>300</v>
      </c>
    </row>
    <row r="150" spans="1:5" s="10" customFormat="1" ht="18.75" customHeight="1">
      <c r="A150" s="56">
        <v>426911</v>
      </c>
      <c r="B150" s="57" t="s">
        <v>159</v>
      </c>
      <c r="C150" s="83">
        <v>924</v>
      </c>
      <c r="D150" s="79">
        <v>0</v>
      </c>
      <c r="E150" s="97">
        <f t="shared" si="4"/>
        <v>924</v>
      </c>
    </row>
    <row r="151" spans="1:5" s="10" customFormat="1" ht="20.25" customHeight="1">
      <c r="A151" s="56">
        <v>42691115</v>
      </c>
      <c r="B151" s="57" t="s">
        <v>209</v>
      </c>
      <c r="C151" s="83">
        <v>0</v>
      </c>
      <c r="D151" s="79">
        <v>0</v>
      </c>
      <c r="E151" s="97">
        <f t="shared" si="4"/>
        <v>0</v>
      </c>
    </row>
    <row r="152" spans="1:5" s="10" customFormat="1" ht="18.75" customHeight="1">
      <c r="A152" s="56">
        <v>426912</v>
      </c>
      <c r="B152" s="61" t="s">
        <v>160</v>
      </c>
      <c r="C152" s="83">
        <v>444</v>
      </c>
      <c r="D152" s="79">
        <v>400</v>
      </c>
      <c r="E152" s="97">
        <f t="shared" si="4"/>
        <v>844</v>
      </c>
    </row>
    <row r="153" spans="1:5" s="10" customFormat="1" ht="18" customHeight="1">
      <c r="A153" s="56">
        <v>426913</v>
      </c>
      <c r="B153" s="61" t="s">
        <v>161</v>
      </c>
      <c r="C153" s="83">
        <v>1140</v>
      </c>
      <c r="D153" s="79">
        <v>0</v>
      </c>
      <c r="E153" s="97">
        <f t="shared" si="4"/>
        <v>1140</v>
      </c>
    </row>
    <row r="154" spans="1:5" s="10" customFormat="1" ht="18" customHeight="1">
      <c r="A154" s="56">
        <v>426914</v>
      </c>
      <c r="B154" s="61" t="s">
        <v>162</v>
      </c>
      <c r="C154" s="83">
        <v>70</v>
      </c>
      <c r="D154" s="79">
        <v>0</v>
      </c>
      <c r="E154" s="97">
        <f t="shared" si="4"/>
        <v>70</v>
      </c>
    </row>
    <row r="155" spans="1:5" s="10" customFormat="1" ht="18" customHeight="1">
      <c r="A155" s="56">
        <v>426915</v>
      </c>
      <c r="B155" s="61" t="s">
        <v>163</v>
      </c>
      <c r="C155" s="83">
        <v>400</v>
      </c>
      <c r="D155" s="79">
        <v>400</v>
      </c>
      <c r="E155" s="97">
        <f t="shared" si="4"/>
        <v>800</v>
      </c>
    </row>
    <row r="156" spans="1:5" s="10" customFormat="1" ht="18" customHeight="1">
      <c r="A156" s="56">
        <v>426919</v>
      </c>
      <c r="B156" s="61" t="s">
        <v>210</v>
      </c>
      <c r="C156" s="83">
        <v>1200</v>
      </c>
      <c r="D156" s="79">
        <v>500</v>
      </c>
      <c r="E156" s="97">
        <f t="shared" si="4"/>
        <v>1700</v>
      </c>
    </row>
    <row r="157" spans="1:5" s="10" customFormat="1" ht="20.25" customHeight="1">
      <c r="A157" s="63">
        <v>44</v>
      </c>
      <c r="B157" s="59" t="s">
        <v>164</v>
      </c>
      <c r="C157" s="82">
        <v>200</v>
      </c>
      <c r="D157" s="80">
        <f>D158</f>
        <v>0</v>
      </c>
      <c r="E157" s="98">
        <f t="shared" si="4"/>
        <v>200</v>
      </c>
    </row>
    <row r="158" spans="1:5" s="11" customFormat="1" ht="21" customHeight="1">
      <c r="A158" s="63">
        <v>444</v>
      </c>
      <c r="B158" s="59" t="s">
        <v>165</v>
      </c>
      <c r="C158" s="82">
        <v>200</v>
      </c>
      <c r="D158" s="80">
        <f>D159+D160</f>
        <v>0</v>
      </c>
      <c r="E158" s="98">
        <f t="shared" si="4"/>
        <v>200</v>
      </c>
    </row>
    <row r="159" spans="1:5" s="11" customFormat="1" ht="18" customHeight="1">
      <c r="A159" s="60">
        <v>444111</v>
      </c>
      <c r="B159" s="57" t="s">
        <v>166</v>
      </c>
      <c r="C159" s="83">
        <v>50</v>
      </c>
      <c r="D159" s="79">
        <v>0</v>
      </c>
      <c r="E159" s="97">
        <f t="shared" si="4"/>
        <v>50</v>
      </c>
    </row>
    <row r="160" spans="1:5" s="10" customFormat="1" ht="18" customHeight="1">
      <c r="A160" s="60">
        <v>444211</v>
      </c>
      <c r="B160" s="57" t="s">
        <v>167</v>
      </c>
      <c r="C160" s="83">
        <v>150</v>
      </c>
      <c r="D160" s="79">
        <v>0</v>
      </c>
      <c r="E160" s="97">
        <f t="shared" si="4"/>
        <v>150</v>
      </c>
    </row>
    <row r="161" spans="1:5" s="10" customFormat="1" ht="18" customHeight="1">
      <c r="A161" s="63">
        <v>46</v>
      </c>
      <c r="B161" s="59" t="s">
        <v>168</v>
      </c>
      <c r="C161" s="82">
        <v>2200</v>
      </c>
      <c r="D161" s="80">
        <f>D162</f>
        <v>800</v>
      </c>
      <c r="E161" s="98">
        <f t="shared" si="4"/>
        <v>3000</v>
      </c>
    </row>
    <row r="162" spans="1:5" s="10" customFormat="1" ht="18" customHeight="1">
      <c r="A162" s="63">
        <v>465</v>
      </c>
      <c r="B162" s="59" t="s">
        <v>169</v>
      </c>
      <c r="C162" s="82">
        <v>2200</v>
      </c>
      <c r="D162" s="80">
        <f>D163</f>
        <v>800</v>
      </c>
      <c r="E162" s="98">
        <f t="shared" si="4"/>
        <v>3000</v>
      </c>
    </row>
    <row r="163" spans="1:5" s="10" customFormat="1" ht="18" customHeight="1">
      <c r="A163" s="60">
        <v>465112</v>
      </c>
      <c r="B163" s="57" t="s">
        <v>170</v>
      </c>
      <c r="C163" s="83">
        <v>2200</v>
      </c>
      <c r="D163" s="79">
        <v>800</v>
      </c>
      <c r="E163" s="97">
        <f t="shared" si="4"/>
        <v>3000</v>
      </c>
    </row>
    <row r="164" spans="1:5" s="10" customFormat="1" ht="18" customHeight="1">
      <c r="A164" s="63">
        <v>48</v>
      </c>
      <c r="B164" s="59" t="s">
        <v>171</v>
      </c>
      <c r="C164" s="82">
        <v>2300</v>
      </c>
      <c r="D164" s="80">
        <f>D165</f>
        <v>0</v>
      </c>
      <c r="E164" s="98">
        <f t="shared" si="4"/>
        <v>2300</v>
      </c>
    </row>
    <row r="165" spans="1:5" s="11" customFormat="1" ht="18" customHeight="1">
      <c r="A165" s="58">
        <v>482</v>
      </c>
      <c r="B165" s="59" t="s">
        <v>230</v>
      </c>
      <c r="C165" s="82">
        <v>1800</v>
      </c>
      <c r="D165" s="80">
        <f>D166+D167+D168+D169+D170+D171</f>
        <v>0</v>
      </c>
      <c r="E165" s="98">
        <f aca="true" t="shared" si="5" ref="E165:E194">C165+D165</f>
        <v>1800</v>
      </c>
    </row>
    <row r="166" spans="1:5" s="11" customFormat="1" ht="18" customHeight="1">
      <c r="A166" s="60">
        <v>482141</v>
      </c>
      <c r="B166" s="57" t="s">
        <v>172</v>
      </c>
      <c r="C166" s="83">
        <v>100</v>
      </c>
      <c r="D166" s="79">
        <v>0</v>
      </c>
      <c r="E166" s="97">
        <f t="shared" si="5"/>
        <v>100</v>
      </c>
    </row>
    <row r="167" spans="1:5" s="10" customFormat="1" ht="18" customHeight="1">
      <c r="A167" s="60">
        <v>482211</v>
      </c>
      <c r="B167" s="57" t="s">
        <v>173</v>
      </c>
      <c r="C167" s="83">
        <v>450</v>
      </c>
      <c r="D167" s="79">
        <v>0</v>
      </c>
      <c r="E167" s="97">
        <f t="shared" si="5"/>
        <v>450</v>
      </c>
    </row>
    <row r="168" spans="1:5" s="10" customFormat="1" ht="18" customHeight="1">
      <c r="A168" s="60">
        <v>482241</v>
      </c>
      <c r="B168" s="57" t="s">
        <v>174</v>
      </c>
      <c r="C168" s="83">
        <v>100</v>
      </c>
      <c r="D168" s="79">
        <v>0</v>
      </c>
      <c r="E168" s="97">
        <f t="shared" si="5"/>
        <v>100</v>
      </c>
    </row>
    <row r="169" spans="1:5" s="10" customFormat="1" ht="18" customHeight="1">
      <c r="A169" s="56">
        <v>482251</v>
      </c>
      <c r="B169" s="57" t="s">
        <v>175</v>
      </c>
      <c r="C169" s="83">
        <v>800</v>
      </c>
      <c r="D169" s="79">
        <v>0</v>
      </c>
      <c r="E169" s="97">
        <f t="shared" si="5"/>
        <v>800</v>
      </c>
    </row>
    <row r="170" spans="1:5" s="10" customFormat="1" ht="18" customHeight="1">
      <c r="A170" s="56">
        <v>482294</v>
      </c>
      <c r="B170" s="57" t="s">
        <v>176</v>
      </c>
      <c r="C170" s="83">
        <v>300</v>
      </c>
      <c r="D170" s="79">
        <v>0</v>
      </c>
      <c r="E170" s="97">
        <f t="shared" si="5"/>
        <v>300</v>
      </c>
    </row>
    <row r="171" spans="1:5" s="10" customFormat="1" ht="18" customHeight="1">
      <c r="A171" s="56">
        <v>482341</v>
      </c>
      <c r="B171" s="57" t="s">
        <v>177</v>
      </c>
      <c r="C171" s="83">
        <v>50</v>
      </c>
      <c r="D171" s="79">
        <v>0</v>
      </c>
      <c r="E171" s="97">
        <f t="shared" si="5"/>
        <v>50</v>
      </c>
    </row>
    <row r="172" spans="1:5" s="10" customFormat="1" ht="18" customHeight="1">
      <c r="A172" s="63">
        <v>483</v>
      </c>
      <c r="B172" s="66" t="s">
        <v>211</v>
      </c>
      <c r="C172" s="82">
        <v>500</v>
      </c>
      <c r="D172" s="80">
        <f>D173+D174+D175</f>
        <v>0</v>
      </c>
      <c r="E172" s="98">
        <f t="shared" si="5"/>
        <v>500</v>
      </c>
    </row>
    <row r="173" spans="1:5" s="11" customFormat="1" ht="18" customHeight="1">
      <c r="A173" s="56">
        <v>483111</v>
      </c>
      <c r="B173" s="57" t="s">
        <v>178</v>
      </c>
      <c r="C173" s="83">
        <v>100</v>
      </c>
      <c r="D173" s="79">
        <v>0</v>
      </c>
      <c r="E173" s="97">
        <f t="shared" si="5"/>
        <v>100</v>
      </c>
    </row>
    <row r="174" spans="1:5" s="10" customFormat="1" ht="18" customHeight="1">
      <c r="A174" s="56">
        <v>483112</v>
      </c>
      <c r="B174" s="57" t="s">
        <v>179</v>
      </c>
      <c r="C174" s="83">
        <v>400</v>
      </c>
      <c r="D174" s="79">
        <v>0</v>
      </c>
      <c r="E174" s="97">
        <f t="shared" si="5"/>
        <v>400</v>
      </c>
    </row>
    <row r="175" spans="1:5" s="10" customFormat="1" ht="18" customHeight="1">
      <c r="A175" s="56">
        <v>483113</v>
      </c>
      <c r="B175" s="57" t="s">
        <v>180</v>
      </c>
      <c r="C175" s="83">
        <v>0</v>
      </c>
      <c r="D175" s="79">
        <v>0</v>
      </c>
      <c r="E175" s="97">
        <f t="shared" si="5"/>
        <v>0</v>
      </c>
    </row>
    <row r="176" spans="1:5" s="10" customFormat="1" ht="18" customHeight="1">
      <c r="A176" s="17">
        <v>5</v>
      </c>
      <c r="B176" s="18" t="s">
        <v>181</v>
      </c>
      <c r="C176" s="23">
        <v>19842</v>
      </c>
      <c r="D176" s="80">
        <f>D177</f>
        <v>2800</v>
      </c>
      <c r="E176" s="98">
        <f t="shared" si="5"/>
        <v>22642</v>
      </c>
    </row>
    <row r="177" spans="1:5" s="11" customFormat="1" ht="18" customHeight="1">
      <c r="A177" s="58">
        <v>51</v>
      </c>
      <c r="B177" s="59" t="s">
        <v>182</v>
      </c>
      <c r="C177" s="82">
        <v>19842</v>
      </c>
      <c r="D177" s="80">
        <f>D178+D192</f>
        <v>2800</v>
      </c>
      <c r="E177" s="98">
        <f t="shared" si="5"/>
        <v>22642</v>
      </c>
    </row>
    <row r="178" spans="1:5" s="10" customFormat="1" ht="18" customHeight="1">
      <c r="A178" s="58">
        <v>512</v>
      </c>
      <c r="B178" s="59" t="s">
        <v>183</v>
      </c>
      <c r="C178" s="82">
        <v>15402</v>
      </c>
      <c r="D178" s="80">
        <f>D179+D180+D181+D182+D183+D184+D185+D186+D187+D188+D189+D190+D191</f>
        <v>2800</v>
      </c>
      <c r="E178" s="98">
        <f t="shared" si="5"/>
        <v>18202</v>
      </c>
    </row>
    <row r="179" spans="1:5" s="10" customFormat="1" ht="18" customHeight="1">
      <c r="A179" s="56">
        <v>512211</v>
      </c>
      <c r="B179" s="57" t="s">
        <v>184</v>
      </c>
      <c r="C179" s="83">
        <v>1188</v>
      </c>
      <c r="D179" s="79">
        <v>2000</v>
      </c>
      <c r="E179" s="97">
        <f t="shared" si="5"/>
        <v>3188</v>
      </c>
    </row>
    <row r="180" spans="1:5" s="10" customFormat="1" ht="18" customHeight="1">
      <c r="A180" s="56">
        <v>512212</v>
      </c>
      <c r="B180" s="57" t="s">
        <v>238</v>
      </c>
      <c r="C180" s="83">
        <v>860</v>
      </c>
      <c r="D180" s="79">
        <v>0</v>
      </c>
      <c r="E180" s="97">
        <f t="shared" si="5"/>
        <v>860</v>
      </c>
    </row>
    <row r="181" spans="1:5" s="10" customFormat="1" ht="18" customHeight="1">
      <c r="A181" s="56">
        <v>512221</v>
      </c>
      <c r="B181" s="57" t="s">
        <v>185</v>
      </c>
      <c r="C181" s="83">
        <v>8280</v>
      </c>
      <c r="D181" s="79">
        <v>0</v>
      </c>
      <c r="E181" s="97">
        <f t="shared" si="5"/>
        <v>8280</v>
      </c>
    </row>
    <row r="182" spans="1:5" s="10" customFormat="1" ht="18" customHeight="1">
      <c r="A182" s="56">
        <v>512222</v>
      </c>
      <c r="B182" s="57" t="s">
        <v>186</v>
      </c>
      <c r="C182" s="83">
        <v>960</v>
      </c>
      <c r="D182" s="79">
        <v>0</v>
      </c>
      <c r="E182" s="97">
        <f t="shared" si="5"/>
        <v>960</v>
      </c>
    </row>
    <row r="183" spans="1:5" s="10" customFormat="1" ht="18" customHeight="1">
      <c r="A183" s="56">
        <v>512231</v>
      </c>
      <c r="B183" s="57" t="s">
        <v>187</v>
      </c>
      <c r="C183" s="83">
        <v>96</v>
      </c>
      <c r="D183" s="79">
        <v>0</v>
      </c>
      <c r="E183" s="97">
        <f t="shared" si="5"/>
        <v>96</v>
      </c>
    </row>
    <row r="184" spans="1:5" s="10" customFormat="1" ht="18" customHeight="1">
      <c r="A184" s="56">
        <v>512232</v>
      </c>
      <c r="B184" s="57" t="s">
        <v>188</v>
      </c>
      <c r="C184" s="83">
        <v>50</v>
      </c>
      <c r="D184" s="79">
        <v>0</v>
      </c>
      <c r="E184" s="97">
        <f t="shared" si="5"/>
        <v>50</v>
      </c>
    </row>
    <row r="185" spans="1:5" s="10" customFormat="1" ht="18" customHeight="1">
      <c r="A185" s="56">
        <v>512251</v>
      </c>
      <c r="B185" s="57" t="s">
        <v>189</v>
      </c>
      <c r="C185" s="83">
        <v>780</v>
      </c>
      <c r="D185" s="79">
        <v>0</v>
      </c>
      <c r="E185" s="97">
        <f t="shared" si="5"/>
        <v>780</v>
      </c>
    </row>
    <row r="186" spans="1:5" s="10" customFormat="1" ht="18" customHeight="1">
      <c r="A186" s="56">
        <v>5122511</v>
      </c>
      <c r="B186" s="62" t="s">
        <v>190</v>
      </c>
      <c r="C186" s="83">
        <v>1188</v>
      </c>
      <c r="D186" s="79">
        <v>0</v>
      </c>
      <c r="E186" s="97">
        <f t="shared" si="5"/>
        <v>1188</v>
      </c>
    </row>
    <row r="187" spans="1:5" s="10" customFormat="1" ht="18.75" customHeight="1">
      <c r="A187" s="56">
        <v>512411</v>
      </c>
      <c r="B187" s="62" t="s">
        <v>191</v>
      </c>
      <c r="C187" s="83">
        <v>240</v>
      </c>
      <c r="D187" s="79">
        <v>200</v>
      </c>
      <c r="E187" s="97">
        <f t="shared" si="5"/>
        <v>440</v>
      </c>
    </row>
    <row r="188" spans="1:5" s="10" customFormat="1" ht="18" customHeight="1">
      <c r="A188" s="56">
        <v>512511</v>
      </c>
      <c r="B188" s="57" t="s">
        <v>192</v>
      </c>
      <c r="C188" s="83">
        <v>200</v>
      </c>
      <c r="D188" s="79">
        <v>0</v>
      </c>
      <c r="E188" s="97">
        <f t="shared" si="5"/>
        <v>200</v>
      </c>
    </row>
    <row r="189" spans="1:5" s="10" customFormat="1" ht="18" customHeight="1">
      <c r="A189" s="56">
        <v>512521</v>
      </c>
      <c r="B189" s="57" t="s">
        <v>193</v>
      </c>
      <c r="C189" s="83">
        <v>960</v>
      </c>
      <c r="D189" s="79">
        <v>0</v>
      </c>
      <c r="E189" s="97">
        <f t="shared" si="5"/>
        <v>960</v>
      </c>
    </row>
    <row r="190" spans="1:5" s="10" customFormat="1" ht="18" customHeight="1">
      <c r="A190" s="56">
        <v>512531</v>
      </c>
      <c r="B190" s="61" t="s">
        <v>194</v>
      </c>
      <c r="C190" s="83">
        <v>300</v>
      </c>
      <c r="D190" s="79">
        <v>300</v>
      </c>
      <c r="E190" s="97">
        <f t="shared" si="5"/>
        <v>600</v>
      </c>
    </row>
    <row r="191" spans="1:5" s="10" customFormat="1" ht="18" customHeight="1">
      <c r="A191" s="56">
        <v>512811</v>
      </c>
      <c r="B191" s="61" t="s">
        <v>195</v>
      </c>
      <c r="C191" s="83">
        <v>300</v>
      </c>
      <c r="D191" s="79">
        <v>300</v>
      </c>
      <c r="E191" s="97">
        <f t="shared" si="5"/>
        <v>600</v>
      </c>
    </row>
    <row r="192" spans="1:5" s="10" customFormat="1" ht="18" customHeight="1">
      <c r="A192" s="58">
        <v>515</v>
      </c>
      <c r="B192" s="66" t="s">
        <v>196</v>
      </c>
      <c r="C192" s="82">
        <v>4440</v>
      </c>
      <c r="D192" s="80">
        <f>D193</f>
        <v>0</v>
      </c>
      <c r="E192" s="98">
        <f t="shared" si="5"/>
        <v>4440</v>
      </c>
    </row>
    <row r="193" spans="1:5" s="10" customFormat="1" ht="18" customHeight="1">
      <c r="A193" s="67">
        <v>515111</v>
      </c>
      <c r="B193" s="68" t="s">
        <v>197</v>
      </c>
      <c r="C193" s="83">
        <v>4440</v>
      </c>
      <c r="D193" s="79">
        <v>0</v>
      </c>
      <c r="E193" s="97">
        <f t="shared" si="5"/>
        <v>4440</v>
      </c>
    </row>
    <row r="194" spans="1:5" s="11" customFormat="1" ht="18" customHeight="1" thickBot="1">
      <c r="A194" s="19"/>
      <c r="B194" s="69" t="s">
        <v>198</v>
      </c>
      <c r="C194" s="70">
        <v>3626915</v>
      </c>
      <c r="D194" s="99">
        <f>D177+D164+D161+D29+D3</f>
        <v>100423.2</v>
      </c>
      <c r="E194" s="100">
        <f t="shared" si="5"/>
        <v>3727338.2</v>
      </c>
    </row>
    <row r="195" spans="1:5" ht="18.75" customHeight="1">
      <c r="A195" s="28"/>
      <c r="B195" s="29"/>
      <c r="C195" s="30"/>
      <c r="D195" s="102"/>
      <c r="E195" s="31"/>
    </row>
    <row r="196" spans="1:5" ht="18" customHeight="1">
      <c r="A196" s="29"/>
      <c r="B196" s="29"/>
      <c r="C196" s="30"/>
      <c r="D196" s="31"/>
      <c r="E196" s="31"/>
    </row>
    <row r="197" spans="1:7" ht="18" customHeight="1">
      <c r="A197" s="12"/>
      <c r="B197" s="25"/>
      <c r="C197" s="27"/>
      <c r="D197" s="27"/>
      <c r="E197"/>
      <c r="F197"/>
      <c r="G197"/>
    </row>
    <row r="198" spans="1:7" ht="18" customHeight="1">
      <c r="A198" s="12"/>
      <c r="B198" s="25"/>
      <c r="C198" s="110"/>
      <c r="D198" s="110"/>
      <c r="E198" s="110"/>
      <c r="F198" s="110"/>
      <c r="G198"/>
    </row>
    <row r="199" spans="1:7" ht="18" customHeight="1">
      <c r="A199" s="12"/>
      <c r="B199" s="26"/>
      <c r="C199" s="111" t="s">
        <v>249</v>
      </c>
      <c r="D199" s="111"/>
      <c r="E199" s="112"/>
      <c r="F199" s="110"/>
      <c r="G199"/>
    </row>
    <row r="200" spans="1:7" ht="18" customHeight="1">
      <c r="A200" s="12"/>
      <c r="B200" s="24"/>
      <c r="C200" s="110"/>
      <c r="D200" s="113" t="s">
        <v>247</v>
      </c>
      <c r="E200" s="114"/>
      <c r="F200" s="110"/>
      <c r="G200"/>
    </row>
    <row r="201" spans="1:6" ht="18" customHeight="1">
      <c r="A201" s="12"/>
      <c r="B201" s="13"/>
      <c r="C201" s="113"/>
      <c r="D201" s="115"/>
      <c r="E201" s="112"/>
      <c r="F201" s="116"/>
    </row>
    <row r="202" spans="1:7" ht="18" customHeight="1">
      <c r="A202" s="12"/>
      <c r="B202" s="13"/>
      <c r="C202" s="118" t="s">
        <v>248</v>
      </c>
      <c r="D202" s="118"/>
      <c r="E202" s="118"/>
      <c r="F202" s="120"/>
      <c r="G202" s="119"/>
    </row>
    <row r="203" spans="1:6" ht="18" customHeight="1">
      <c r="A203" s="7"/>
      <c r="B203" s="7"/>
      <c r="C203" s="117"/>
      <c r="D203" s="116"/>
      <c r="E203" s="116"/>
      <c r="F203" s="116"/>
    </row>
    <row r="204" spans="1:2" ht="18" customHeight="1">
      <c r="A204" s="7"/>
      <c r="B204" s="7"/>
    </row>
  </sheetData>
  <sheetProtection selectLockedCells="1" selectUnlockedCells="1"/>
  <mergeCells count="2">
    <mergeCell ref="C199:D199"/>
    <mergeCell ref="C202:E202"/>
  </mergeCells>
  <printOptions/>
  <pageMargins left="0.7874015748031497" right="0.7874015748031497" top="0.4330708661417323" bottom="0.4330708661417323" header="0.7874015748031497" footer="0.7874015748031497"/>
  <pageSetup fitToHeight="0" horizontalDpi="360" verticalDpi="36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 Obradovic</dc:creator>
  <cp:keywords/>
  <dc:description/>
  <cp:lastModifiedBy>Slavica Zdravkovic</cp:lastModifiedBy>
  <cp:lastPrinted>2022-07-15T13:19:44Z</cp:lastPrinted>
  <dcterms:created xsi:type="dcterms:W3CDTF">2020-07-29T11:59:39Z</dcterms:created>
  <dcterms:modified xsi:type="dcterms:W3CDTF">2022-12-09T12:18:42Z</dcterms:modified>
  <cp:category/>
  <cp:version/>
  <cp:contentType/>
  <cp:contentStatus/>
</cp:coreProperties>
</file>